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ViaVinoVas_Laptop\Downloads\"/>
    </mc:Choice>
  </mc:AlternateContent>
  <xr:revisionPtr revIDLastSave="0" documentId="13_ncr:1_{1D80838C-9791-4A56-A704-48872BE904A8}" xr6:coauthVersionLast="47" xr6:coauthVersionMax="47" xr10:uidLastSave="{00000000-0000-0000-0000-000000000000}"/>
  <bookViews>
    <workbookView xWindow="-108" yWindow="-108" windowWidth="23256" windowHeight="12720" xr2:uid="{00000000-000D-0000-FFFF-FFFF00000000}"/>
  </bookViews>
  <sheets>
    <sheet name="Főösszesítő" sheetId="2" r:id="rId1"/>
    <sheet name="Munkanem összesítő" sheetId="3" r:id="rId2"/>
    <sheet name="2.Bontás, építőanyagok újraha" sheetId="4" r:id="rId3"/>
    <sheet name="15.Zsaluzás és állványozás" sheetId="5" r:id="rId4"/>
    <sheet name="21.Irtás, föld- és sziklamunka" sheetId="6" r:id="rId5"/>
    <sheet name="36.Vakolás és rabicolás" sheetId="7" r:id="rId6"/>
    <sheet name="39.Szárazépítés" sheetId="8" r:id="rId7"/>
    <sheet name="42.Hideg-, meleg- és homlokzat" sheetId="9" r:id="rId8"/>
    <sheet name="43.Bádogozás" sheetId="10" r:id="rId9"/>
    <sheet name="44.Fa- és műanyag szerkezet el" sheetId="11" r:id="rId10"/>
    <sheet name="47.Felületképzés" sheetId="12" r:id="rId11"/>
    <sheet name="48.Szigetelés" sheetId="13" r:id="rId12"/>
    <sheet name="90.Ideiglenes felületvédelem é" sheetId="14" r:id="rId13"/>
  </sheets>
  <definedNames>
    <definedName name="_xlnm.Print_Area" localSheetId="3">'15.Zsaluzás és állványozás'!$A$1:$I$4</definedName>
    <definedName name="_xlnm.Print_Area" localSheetId="2">'2.Bontás, építőanyagok újraha'!$A$1:$I$3</definedName>
    <definedName name="_xlnm.Print_Area" localSheetId="4">'21.Irtás, föld- és sziklamunka'!$A$1:$I$3</definedName>
    <definedName name="_xlnm.Print_Area" localSheetId="5">'36.Vakolás és rabicolás'!$A$1:$I$5</definedName>
    <definedName name="_xlnm.Print_Area" localSheetId="6">'39.Szárazépítés'!$A$1:$I$3</definedName>
    <definedName name="_xlnm.Print_Area" localSheetId="7">'42.Hideg-, meleg- és homlokzat'!$A$1:$I$7</definedName>
    <definedName name="_xlnm.Print_Area" localSheetId="8">'43.Bádogozás'!$A$1:$I$4</definedName>
    <definedName name="_xlnm.Print_Area" localSheetId="9">'44.Fa- és műanyag szerkezet el'!$A$1:$I$7</definedName>
    <definedName name="_xlnm.Print_Area" localSheetId="10">'47.Felületképzés'!$A$1:$I$6</definedName>
    <definedName name="_xlnm.Print_Area" localSheetId="11">'48.Szigetelés'!$A$1:$I$8</definedName>
    <definedName name="_xlnm.Print_Area" localSheetId="12">'90.Ideiglenes felületvédelem é'!$A$1:$I$3</definedName>
  </definedNames>
  <calcPr calcId="191029"/>
</workbook>
</file>

<file path=xl/calcChain.xml><?xml version="1.0" encoding="utf-8"?>
<calcChain xmlns="http://schemas.openxmlformats.org/spreadsheetml/2006/main">
  <c r="I2" i="14" l="1"/>
  <c r="I3" i="14" s="1"/>
  <c r="D12" i="3" s="1"/>
  <c r="H2" i="14"/>
  <c r="H3" i="14" s="1"/>
  <c r="C12" i="3" s="1"/>
  <c r="I7" i="13"/>
  <c r="H7" i="13"/>
  <c r="I6" i="13"/>
  <c r="H6" i="13"/>
  <c r="I5" i="13"/>
  <c r="H5" i="13"/>
  <c r="I4" i="13"/>
  <c r="H4" i="13"/>
  <c r="I3" i="13"/>
  <c r="H3" i="13"/>
  <c r="I2" i="13"/>
  <c r="H2" i="13"/>
  <c r="I5" i="12"/>
  <c r="H5" i="12"/>
  <c r="I4" i="12"/>
  <c r="H4" i="12"/>
  <c r="I3" i="12"/>
  <c r="H3" i="12"/>
  <c r="I2" i="12"/>
  <c r="H2" i="12"/>
  <c r="I6" i="11"/>
  <c r="H6" i="11"/>
  <c r="I5" i="11"/>
  <c r="H5" i="11"/>
  <c r="I4" i="11"/>
  <c r="H4" i="11"/>
  <c r="H7" i="11" s="1"/>
  <c r="C9" i="3" s="1"/>
  <c r="I3" i="11"/>
  <c r="H3" i="11"/>
  <c r="I2" i="11"/>
  <c r="H2" i="11"/>
  <c r="I3" i="10"/>
  <c r="I4" i="10" s="1"/>
  <c r="D8" i="3" s="1"/>
  <c r="H3" i="10"/>
  <c r="H4" i="10" s="1"/>
  <c r="C8" i="3" s="1"/>
  <c r="I2" i="10"/>
  <c r="H2" i="10"/>
  <c r="I6" i="9"/>
  <c r="H6" i="9"/>
  <c r="I5" i="9"/>
  <c r="H5" i="9"/>
  <c r="I4" i="9"/>
  <c r="H4" i="9"/>
  <c r="I3" i="9"/>
  <c r="H3" i="9"/>
  <c r="I2" i="9"/>
  <c r="H2" i="9"/>
  <c r="I2" i="8"/>
  <c r="I3" i="8" s="1"/>
  <c r="D6" i="3" s="1"/>
  <c r="H2" i="8"/>
  <c r="H3" i="8" s="1"/>
  <c r="C6" i="3" s="1"/>
  <c r="I4" i="7"/>
  <c r="H4" i="7"/>
  <c r="I3" i="7"/>
  <c r="H3" i="7"/>
  <c r="I2" i="7"/>
  <c r="H2" i="7"/>
  <c r="I2" i="6"/>
  <c r="I3" i="6" s="1"/>
  <c r="D4" i="3" s="1"/>
  <c r="H2" i="6"/>
  <c r="H3" i="6" s="1"/>
  <c r="C4" i="3" s="1"/>
  <c r="I3" i="5"/>
  <c r="H3" i="5"/>
  <c r="I2" i="5"/>
  <c r="I4" i="5" s="1"/>
  <c r="D3" i="3" s="1"/>
  <c r="H2" i="5"/>
  <c r="I2" i="4"/>
  <c r="I3" i="4" s="1"/>
  <c r="D2" i="3" s="1"/>
  <c r="H2" i="4"/>
  <c r="H3" i="4" s="1"/>
  <c r="C2" i="3" s="1"/>
  <c r="H8" i="13" l="1"/>
  <c r="C11" i="3" s="1"/>
  <c r="I8" i="13"/>
  <c r="D11" i="3" s="1"/>
  <c r="I6" i="12"/>
  <c r="D10" i="3" s="1"/>
  <c r="H6" i="12"/>
  <c r="C10" i="3" s="1"/>
  <c r="I7" i="11"/>
  <c r="D9" i="3" s="1"/>
  <c r="H7" i="9"/>
  <c r="C7" i="3" s="1"/>
  <c r="I7" i="9"/>
  <c r="D7" i="3" s="1"/>
  <c r="I5" i="7"/>
  <c r="D5" i="3" s="1"/>
  <c r="H5" i="7"/>
  <c r="C5" i="3" s="1"/>
  <c r="H4" i="5"/>
  <c r="C3" i="3" s="1"/>
  <c r="D13" i="3" l="1"/>
  <c r="D15" i="2" s="1"/>
  <c r="C13" i="3"/>
  <c r="C15" i="2" s="1"/>
  <c r="C16" i="2" l="1"/>
  <c r="C17" i="2" s="1"/>
  <c r="C18" i="2" s="1"/>
</calcChain>
</file>

<file path=xl/sharedStrings.xml><?xml version="1.0" encoding="utf-8"?>
<sst xmlns="http://schemas.openxmlformats.org/spreadsheetml/2006/main" count="342" uniqueCount="143">
  <si>
    <t>Ssz.</t>
  </si>
  <si>
    <t>Megnevezés</t>
  </si>
  <si>
    <t>Anyagköltség</t>
  </si>
  <si>
    <t>Díjköltség</t>
  </si>
  <si>
    <t>2</t>
  </si>
  <si>
    <t>Bontás, építőanyagok újrahasznosítása</t>
  </si>
  <si>
    <t>Tételszám</t>
  </si>
  <si>
    <t>Tétel szövege</t>
  </si>
  <si>
    <t>Menny.</t>
  </si>
  <si>
    <t>Egység</t>
  </si>
  <si>
    <t>Anyag egységár</t>
  </si>
  <si>
    <t>Díj egységre</t>
  </si>
  <si>
    <t>Anyag összesen</t>
  </si>
  <si>
    <t>Díj összesen</t>
  </si>
  <si>
    <t>Megjegyzés</t>
  </si>
  <si>
    <t>ÉNGY kód</t>
  </si>
  <si>
    <t>K. jelző</t>
  </si>
  <si>
    <t>Munkanem</t>
  </si>
  <si>
    <t>Normaidő</t>
  </si>
  <si>
    <t>02-030-7.2</t>
  </si>
  <si>
    <t>Vegyes építési- bontási törmelék berakása konténerbe gépi erővel, kiegészítő kézi munkával</t>
  </si>
  <si>
    <t>m³</t>
  </si>
  <si>
    <t xml:space="preserve"> 20303277224</t>
  </si>
  <si>
    <t>ÖN</t>
  </si>
  <si>
    <t>Munkanem összesen (HUF)</t>
  </si>
  <si>
    <t>15</t>
  </si>
  <si>
    <t>Zsaluzás és állványozás</t>
  </si>
  <si>
    <t>15-012-6.1</t>
  </si>
  <si>
    <t>Homlokzati csőállvány állítása állványcsőből mint munkaállvány, szintenkénti pallóterítéssel, korláttal, lábdeszkával, kétlábas, 0,60-0,90 m padlószélességgel, munkapadló távolság 2,00 m, 2,00 kN/m² terhelhetőséggel, állványépítés MSZ és alkalmazástechnikai kézikönyv szerint, 6,00 m munkapadló magasságig</t>
  </si>
  <si>
    <t>m²</t>
  </si>
  <si>
    <t xml:space="preserve"> 150120012425</t>
  </si>
  <si>
    <t>15-912-21.4-0013002</t>
  </si>
  <si>
    <t>BÉRLETI DÍJ fém könnyű állványszerkezetek építéséhez, 10,5 m munkapadló magasságig, DECKMAN homlokzati állvány, horganyozott acél váz, acél járópallók, állítható csavaros talpak, horganyozott acél lábdeszkák, korlát végzárók (1 m2  bérleti díj/hó)</t>
  </si>
  <si>
    <t xml:space="preserve"> 159125226532</t>
  </si>
  <si>
    <t>21</t>
  </si>
  <si>
    <t>Irtás, föld- és sziklamunka</t>
  </si>
  <si>
    <t>21-011-11.6</t>
  </si>
  <si>
    <t>Építési törmelék konténeres elszállítása, lerakása, lerakóhelyi díjjal, 8,0 m³-es konténerbe</t>
  </si>
  <si>
    <t>db</t>
  </si>
  <si>
    <t>36</t>
  </si>
  <si>
    <t>Vakolás és rabicolás</t>
  </si>
  <si>
    <t>36-090-1.2.2-0550090</t>
  </si>
  <si>
    <t>Vakolatjavítás homlokzaton, a meglazult, sérült vakolat előzetes leverésével, durva, sima kivitelben, hiánypótlás 5-25% között, CS I-W1 (Hvh10-mc) kültéri, vakoló cementes mészhabarcs mészpéppel</t>
  </si>
  <si>
    <t xml:space="preserve"> 360900130042</t>
  </si>
  <si>
    <t>36-012-2.1.3.2-0415574</t>
  </si>
  <si>
    <t>Szellőző, falszárító felújító vakolat készítése, alacsony és közepes só és nedvességtartalom esetén, felületelőkészítéssel (előfröcskölés vagy gúz), vakolatréteggel, kézi felhordással, összesen 2,5-3 cm vastagságban, Baumit NHL Manu cementmentes kézi alapvakolat, Cikkszám: 951763 Baumit NHL Pre Vorspritzer cementmentes előfröcskölő, Cikkszám: 951762 Lábazati részen a korábbi vizesedés helyén</t>
  </si>
  <si>
    <t>36-051-5.1</t>
  </si>
  <si>
    <t>Élvédő profilok elhelyezése rozsdamentes acélból, pozitív sarkokhoz</t>
  </si>
  <si>
    <t>m</t>
  </si>
  <si>
    <t xml:space="preserve"> 360514030224</t>
  </si>
  <si>
    <t>39</t>
  </si>
  <si>
    <t>Szárazépítés</t>
  </si>
  <si>
    <t>39-001-51.1.1-0120031</t>
  </si>
  <si>
    <t>CW fém vázszerkezetre szerelt válaszfal 2 x 1 rtg. tűzgátló, 12,5 mm vtg. gipszkarton borítással, hőszigeteléssel, csavarfejek és illesztések glettelve (Q1), egyszeres, CW 50 tartóvázzal, RIGIPS tűzgátló építőlemez RF 12,5 mm, ásványi szálas hőszigetelés</t>
  </si>
  <si>
    <t xml:space="preserve"> 390010159452</t>
  </si>
  <si>
    <t>42</t>
  </si>
  <si>
    <t>Hideg-, meleg- és homlokzatburkolatok készítése, aljzat előkészítése</t>
  </si>
  <si>
    <t>42-000-3.8</t>
  </si>
  <si>
    <t>Fa-, hézagmentes műanyag- és szőnyegburkolatok bontása, szalagparketta, laminált padló</t>
  </si>
  <si>
    <t xml:space="preserve"> 420004518063</t>
  </si>
  <si>
    <t>42-041-3.1.1.1-0310222</t>
  </si>
  <si>
    <t>Meglévő aljzat kiegyenlítése, rugalmas burkolat alá, parketta és laminált padló úsztatott fektetéséhez, (általános igénybevétel) ragasztóval szennyezett betonaljzat (cementesztrich) felület előkészítése, 3 mm vastagságban, weber.niv profi önterülő aljzatkiegyenlítő, Kód: M635 webercol bondprimer tapadóhíd, 15 kg-os kiszerelésben, Kód: G651 15</t>
  </si>
  <si>
    <t xml:space="preserve"> 420410272470</t>
  </si>
  <si>
    <t>42-042-5.1.8-0316002</t>
  </si>
  <si>
    <t>Laminált padló fektetése (szegélyléccel együtt), kiegyenlített aljzatra, parketta alátétlemez elhelyezése, FLOORMAT XPS alapú barázdált parketta alátétlemez, 50x100 cm, 3 mm vtg., Cikkszám: T14301</t>
  </si>
  <si>
    <t xml:space="preserve"> 420423835916</t>
  </si>
  <si>
    <t>42-042-4.3.2-0111702</t>
  </si>
  <si>
    <t>Parkettafektetés, laminált padló (parkettapanel) úsztatott fektetése kiegyenlített aljzatra, (szegélyléccel együtt) ragasztás nélkül, hangszigetelt réteggel ellátva, HDF alapú laminált parketta, 8 mm vastag, többféle színben</t>
  </si>
  <si>
    <t xml:space="preserve"> 420420289131</t>
  </si>
  <si>
    <t>42-091-3.3</t>
  </si>
  <si>
    <t>Műkő burkolatok tisztítása; Műkőből készült lábazat tisztítása JOS eljárással, 2.8-3.2 bar üstnyomással</t>
  </si>
  <si>
    <t xml:space="preserve"> 420910330174</t>
  </si>
  <si>
    <t>43</t>
  </si>
  <si>
    <t>Bádogozás</t>
  </si>
  <si>
    <t>43-002-7.1</t>
  </si>
  <si>
    <t>Teraszcsatorna szerelése, négyszögszelvényű,bármilyen kiterített szélességben, minősített ötvözött horganylemezből Hőszigetelés elkészítéséhez leszedés és felrakása a lefolyó csöveknek</t>
  </si>
  <si>
    <t>43-003-8.3.1-0149647</t>
  </si>
  <si>
    <t>Ablak- vagy szemöldökpárkány bevonatos alumínium lemezből, 50 cm kiterített szélességig, PREFALZ bevonatos alumínium lemezből szegély 0,7 mm vtg., kiterített szélesség: 40, sima felületű, standard színekben</t>
  </si>
  <si>
    <t xml:space="preserve"> 430031807730</t>
  </si>
  <si>
    <t>44</t>
  </si>
  <si>
    <t>Fa- és műanyag szerkezet elhelyezése</t>
  </si>
  <si>
    <t>44-001-1.1.1.1-0131034</t>
  </si>
  <si>
    <t>Fa beltéri nyílászárók elhelyezése, előre kihagyott falnyílásba, utólagos elhelyezéssel, tömítéssel (szerelvényezve, finom beállítással),MDF-CPL beltéri ajtó tokkal együtt névleges 90x210 cm mérettel Felső 1/3-ban üvegezett</t>
  </si>
  <si>
    <t>44-090-61</t>
  </si>
  <si>
    <t>Mobil térelválasztó tolófal Erősített fém harmonika ajtó-térelválasztó egyedi méretben 3,48x2,03 m Gyártó által választható felülettel (javasolt - bézs)</t>
  </si>
  <si>
    <t>44-011-1.1.1-0226356</t>
  </si>
  <si>
    <t>Műanyag kültéri nyílászárók elhelyezése előre kihagyott falnyílásba, hőszigetelt, fokozott légzárású bejárati ajtó, tömítéssel (szerelvényezve, kilinccsel zárral, finom beállítással), 5,01-10,00 m kerület között,  Aszimmetrikusan  kifele nyíló bejárati ajtó, -balos 1360 mm x 2100 mm,  felső egyharmadában-felében 3 rétegű savmart üvegezésű, egyik szárny szabad nyílásszélessége legalább 1000mm kell legyen, kívül színes (fa mintás)-belül fehér profillal</t>
  </si>
  <si>
    <t>44-000-1.3</t>
  </si>
  <si>
    <t>Fa vagy műanyag nyílászáró szerkezetek bontása, ajtó, ablak vagy kapu, 4,01-6,00 m² között</t>
  </si>
  <si>
    <t xml:space="preserve"> 440000355530</t>
  </si>
  <si>
    <t>44-090-3</t>
  </si>
  <si>
    <t>Ablakokba új vasalat beépítése bukó-nyíló vasalt készítése, régi kiszedése szerelvényezéssel és beállítással (foglalkoztató-csoportszoba 2db, tornaszoba 2 db, öltöző, mosogató)</t>
  </si>
  <si>
    <t>47</t>
  </si>
  <si>
    <t>Felületképzés</t>
  </si>
  <si>
    <t>47-000-1.21.7.3.1-0419481</t>
  </si>
  <si>
    <t>Belső festéseknél felület előkészítése, részmunkák; glettelés gipszes glettel, gipszkarton felületen, tagolatlan felületen, POLI-FARBE üvegszál erősített glettgipsz 0-6 mm, beltéri glettanyag, fehér</t>
  </si>
  <si>
    <t xml:space="preserve"> 470005121635</t>
  </si>
  <si>
    <t>47-000-1.21.5.1.1-0415517</t>
  </si>
  <si>
    <t>Belső festéseknél felület előkészítése, részmunkák; glettelés cementbázisú glettel, vakolt felületen, tagolatlan felületen, Baumit GlemaFill, kül- és beltéri javítóhabarcs, 1-10 mm-es vastagságban, Cikkszám: 951724</t>
  </si>
  <si>
    <t xml:space="preserve"> 470004075973</t>
  </si>
  <si>
    <t>47-000-1.3.1.1</t>
  </si>
  <si>
    <t>Belső festéseknél felület előkészítése, részmunkák; vizes diszperziós falfesték lekaparása, bármilyen padozatú helységben, tagolatlan felületen</t>
  </si>
  <si>
    <t xml:space="preserve"> 470000451123</t>
  </si>
  <si>
    <t>47-011-15.1.1.3-0159011</t>
  </si>
  <si>
    <t>Diszperziós festés (két rétegben) műanyag bázisú vizes-diszperziós  fehér vagy gyárilag színezett festékkel, új vagy régi lekapart, előkészített alapfelületen, vakolaton, két rétegben, lépcsőházban, tagolatlan sima felületen, JUPOL Classic kiváló páraáteresztő-képességű, alacsony VOC tartalmú beltéri falfesték, Cikkszám: JPN15N</t>
  </si>
  <si>
    <t xml:space="preserve"> 470111251650</t>
  </si>
  <si>
    <t>48</t>
  </si>
  <si>
    <t>Szigetelés</t>
  </si>
  <si>
    <t>48-010-2.3.1-0417610</t>
  </si>
  <si>
    <t>Homlokzati hőszigetelés, üvegszövetháló-erősített komplett hőszigetelő rendszerrel, (ragasztó, hőszigetelés, simítóhabarcs, háló, alapozó, védőbevonat), mechanikai rögzítéssel, kiegészítő profilok külön tételben szerepelnek, egyenes élképzésű, homlokzati XPS hőszigetelő lapokkal, tagolatlan, sík falon, Baumit XPS 2 cm hőszig. vastagság (ProfiContact ragasztótapasz+XPS zárt cellás polisztirol+műa.beütőszeges dübel+StarTex üvegszövet+UniPrimer vakolatalapozó+MosaikTop K1,5 mm akrilgyanta kötőanyagú vékonyvakolat, alapszínek) Spaletta késíztése új bejárati ajtó előkészítésénél</t>
  </si>
  <si>
    <t>48-007-41.1.5.1-0154407</t>
  </si>
  <si>
    <t>Födém; Padló hő-, hangszigetelő anyag elhelyezése, vízszintes felületen, nem járható födémre (zárófödém, padlásfödém), szálas szigetelő anyaggal (üveggyapot, kőzetgyapot), KNAUF INSULATION MPN általános kőzetgyapot szigetelőlap, 1000x600x100 mm</t>
  </si>
  <si>
    <t xml:space="preserve"> 480070570393</t>
  </si>
  <si>
    <t>48-007-41.1.5.1-0154412</t>
  </si>
  <si>
    <t>Födém; Padló hő-, hangszigetelő anyag elhelyezése, vízszintes felületen, nem járható födémre (zárófödém, padlásfödém), szálas szigetelő anyaggal (üveggyapot, kőzetgyapot), KNAUF INSULATION MPN általános kőzetgyapot szigetelőlap, 1000x600x150 mm</t>
  </si>
  <si>
    <t xml:space="preserve"> 480070570420</t>
  </si>
  <si>
    <t>48-010-2.3.1-0417612</t>
  </si>
  <si>
    <t>Homlokzati hőszigetelés, üvegszövetháló-erősített komplett hőszigetelő rendszerrel, (ragasztó, hőszigetelés, simítóhabarcs, háló, alapozó, védőbevonat), mechanikai rögzítéssel, kiegészítő profilok külön tételben szerepelnek, egyenes élképzésű, homlokzati XPS hőszigetelő lapokkal, tagolatlan, sík falon, Baumit XPS 12 cm hőszig. vastagság (ProfiContact ragasztótapasz+XPS zárt cellás polisztirol+műa.beütőszeges dübel+StarTex üvegszövet+UniPrimer vakolatalapozó+MosaikTop K1,5 mm akrilgyanta kötőanyagú vékonyvakolat, alapszínek) (udvar és északi homlokzaton)</t>
  </si>
  <si>
    <t>48-010-2.1.2.1-0416245</t>
  </si>
  <si>
    <t>Homlokzati hőszigetelés, üvegszövetháló-erősített komplett hőszigetelő rendszerrel, (ragasztó, hőszigetelés, simítóhabarcs, háló, alapozó, védőbevonat), mechanikai rögzítéssel, kiegészítő profilok külön tételben szerepelnek, egyenes élképzésű, normál és perforált homlokzati EPS hőszigetelő lapokkal, mész/fehércement- vagy cementbázisú ragasztóba, tagolatlan, sík falon, Baumit OpenTherm 15 cm hőszig. vastagság (OpenContact ragasztótapasz+OpenTherm EPS 80 polisztirol+műa.beütőszeges dübel+StarTex üvegszövet+PremiumPrimer vakolatalapozó+OpenTop K1,5 mm szilikát kötőanyagú vékonyvakolat, I. színcsoport)</t>
  </si>
  <si>
    <t xml:space="preserve"> 480109633673</t>
  </si>
  <si>
    <t>48-021-1.51.2.3.1</t>
  </si>
  <si>
    <t>Szigetelések rögzítése; Hőszigetelő táblák pontszerű mechanikai rögzítése, homlokzaton, vázkerámia vagy pórusbeton aljzatszerkezethez, műanyag vagy fém beütőszeges műanyag beütődübelekkel (Hőszigetelő rendszerhez tartozó rendszerazonos, gyártó által javasolt minőségben és nagyságban kell megválasztani, dübelpróbázva)</t>
  </si>
  <si>
    <t>90</t>
  </si>
  <si>
    <t>Ideiglenes felületvédelem és takarítási munkák</t>
  </si>
  <si>
    <t>90-008-1-0110202</t>
  </si>
  <si>
    <t>Festés előtt burkolatok takarásának készítése, Takarás készítése fóliával</t>
  </si>
  <si>
    <t>100 m²</t>
  </si>
  <si>
    <t>Összesen (HUF)</t>
  </si>
  <si>
    <t>MEGGYESKOVÁCSI KÖZSÉG ÖNKORMÁNYZATA</t>
  </si>
  <si>
    <t>9757 MEGGYESKOVÁCSI, MÁRCIUS 15. TÉR 1.</t>
  </si>
  <si>
    <t xml:space="preserve">MEGGYESKOVÁCSI ÓVODA ENERGETIKAI </t>
  </si>
  <si>
    <t>KORSZERŰSÍTÉSE ÉS FELÚJÍTÁSA</t>
  </si>
  <si>
    <t>MAGYAR FALU PROGRAM KERETÉBEN</t>
  </si>
  <si>
    <t>Költségvetés főösszesítő</t>
  </si>
  <si>
    <t>1 Építmény közvetlen költségei</t>
  </si>
  <si>
    <t>2.1 ÁFA vetítési alap</t>
  </si>
  <si>
    <t>2.2 ÁFA</t>
  </si>
  <si>
    <t>3 A munka ára (HUF)</t>
  </si>
  <si>
    <t>Aláírás</t>
  </si>
  <si>
    <t>Készítette:</t>
  </si>
  <si>
    <t xml:space="preserve">Készült: </t>
  </si>
  <si>
    <t>Érvényes: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</si>
</sst>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 ###\ ##0"/>
  </numFmts>
  <fonts count="5" x14ac:knownFonts="1">
    <font>
      <sz val="11"/>
      <color theme="1"/>
      <name val="Calibri"/>
      <family val="2"/>
      <scheme val="minor"/>
    </font>
    <font>
      <b/>
      <sz val="10"/>
      <color theme="1"/>
      <name val="Times New Roman"/>
      <family val="2"/>
    </font>
    <font>
      <sz val="10"/>
      <color theme="1"/>
      <name val="Times New Roman"/>
      <family val="2"/>
    </font>
    <font>
      <b/>
      <sz val="14"/>
      <color theme="1"/>
      <name val="Times New Roman"/>
      <family val="2"/>
    </font>
    <font>
      <b/>
      <sz val="11"/>
      <color theme="1"/>
      <name val="Times New Roman"/>
      <family val="2"/>
    </font>
  </fonts>
  <fills count="4">
    <fill>
      <patternFill patternType="none"/>
    </fill>
    <fill>
      <patternFill patternType="gray125"/>
    </fill>
    <fill>
      <patternFill patternType="solid">
        <fgColor rgb="FFC0C0C0"/>
        <bgColor rgb="FFC0C0C0"/>
      </patternFill>
    </fill>
    <fill>
      <patternFill patternType="solid">
        <fgColor rgb="FFFFFFFF"/>
        <bgColor rgb="FFFFFFFF"/>
      </patternFill>
    </fill>
  </fills>
  <borders count="5">
    <border>
      <left/>
      <right/>
      <top/>
      <bottom/>
      <diagonal/>
    </border>
    <border>
      <left style="thin">
        <color auto="1"/>
      </left>
      <right style="thin">
        <color auto="1"/>
      </right>
      <top style="thin">
        <color rgb="FF00000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C0C0C0"/>
      </right>
      <top style="thin">
        <color rgb="FF000000"/>
      </top>
      <bottom style="thin">
        <color rgb="FF000000"/>
      </bottom>
      <diagonal/>
    </border>
    <border>
      <left/>
      <right/>
      <top style="thin">
        <color rgb="FF000000"/>
      </top>
      <bottom/>
      <diagonal/>
    </border>
  </borders>
  <cellStyleXfs count="1">
    <xf numFmtId="0" fontId="0" fillId="0" borderId="0"/>
  </cellStyleXfs>
  <cellXfs count="19">
    <xf numFmtId="0" fontId="0" fillId="0" borderId="0" xfId="0"/>
    <xf numFmtId="0" fontId="1" fillId="2" borderId="1" xfId="0" applyFont="1" applyFill="1" applyBorder="1" applyAlignment="1">
      <alignment horizontal="left" vertical="top" wrapText="1"/>
    </xf>
    <xf numFmtId="0" fontId="1" fillId="0" borderId="0" xfId="0" applyFont="1" applyAlignment="1">
      <alignment vertical="top" wrapText="1"/>
    </xf>
    <xf numFmtId="0" fontId="2" fillId="0" borderId="0" xfId="0" applyFont="1" applyAlignment="1">
      <alignment vertical="top" wrapText="1"/>
    </xf>
    <xf numFmtId="164" fontId="2" fillId="0" borderId="0" xfId="0" applyNumberFormat="1" applyFont="1" applyAlignment="1">
      <alignment vertical="top"/>
    </xf>
    <xf numFmtId="0" fontId="1" fillId="2" borderId="1" xfId="0" applyFont="1" applyFill="1" applyBorder="1" applyAlignment="1">
      <alignment horizontal="right" vertical="top" wrapText="1"/>
    </xf>
    <xf numFmtId="164" fontId="1" fillId="0" borderId="0" xfId="0" applyNumberFormat="1" applyFont="1" applyAlignment="1">
      <alignment vertical="top" wrapText="1"/>
    </xf>
    <xf numFmtId="10" fontId="2" fillId="0" borderId="2" xfId="0" applyNumberFormat="1" applyFont="1" applyBorder="1" applyAlignment="1">
      <alignment horizontal="right" vertical="top" wrapText="1"/>
    </xf>
    <xf numFmtId="164" fontId="4" fillId="0" borderId="3" xfId="0" applyNumberFormat="1" applyFont="1" applyBorder="1" applyAlignment="1">
      <alignment vertical="top" wrapText="1"/>
    </xf>
    <xf numFmtId="0" fontId="1" fillId="3" borderId="1" xfId="0" applyFont="1" applyFill="1" applyBorder="1" applyAlignment="1">
      <alignment horizontal="right" vertical="top" wrapText="1"/>
    </xf>
    <xf numFmtId="0" fontId="2" fillId="0" borderId="0" xfId="0" applyFont="1" applyAlignment="1">
      <alignment horizontal="right" vertical="top" wrapText="1"/>
    </xf>
    <xf numFmtId="49" fontId="2" fillId="0" borderId="0" xfId="0" applyNumberFormat="1" applyFont="1" applyAlignment="1">
      <alignment horizontal="right" vertical="top" wrapText="1"/>
    </xf>
    <xf numFmtId="164" fontId="1" fillId="0" borderId="3" xfId="0" applyNumberFormat="1" applyFont="1" applyBorder="1" applyAlignment="1">
      <alignment vertical="top" wrapText="1"/>
    </xf>
    <xf numFmtId="0" fontId="1" fillId="0" borderId="0" xfId="0" applyFont="1" applyAlignment="1">
      <alignment vertical="top" wrapText="1"/>
    </xf>
    <xf numFmtId="0" fontId="2" fillId="0" borderId="0" xfId="0" applyFont="1" applyAlignment="1">
      <alignment vertical="top" wrapText="1"/>
    </xf>
    <xf numFmtId="164" fontId="3" fillId="0" borderId="2" xfId="0" applyNumberFormat="1" applyFont="1" applyBorder="1" applyAlignment="1">
      <alignment horizontal="center" vertical="top" wrapText="1"/>
    </xf>
    <xf numFmtId="164" fontId="2" fillId="0" borderId="0" xfId="0" applyNumberFormat="1" applyFont="1" applyAlignment="1">
      <alignment horizontal="center" vertical="top" wrapText="1"/>
    </xf>
    <xf numFmtId="164" fontId="4" fillId="0" borderId="3" xfId="0" applyNumberFormat="1" applyFont="1" applyBorder="1" applyAlignment="1">
      <alignment horizontal="center" vertical="top" wrapText="1"/>
    </xf>
    <xf numFmtId="0" fontId="1" fillId="0" borderId="4" xfId="0" applyFont="1" applyBorder="1" applyAlignment="1">
      <alignment horizontal="center" vertical="top" wrapText="1"/>
    </xf>
  </cellXfs>
  <cellStyles count="1">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25"/>
  <sheetViews>
    <sheetView tabSelected="1" workbookViewId="0">
      <selection activeCell="D15" sqref="D15"/>
    </sheetView>
  </sheetViews>
  <sheetFormatPr defaultRowHeight="14.4" x14ac:dyDescent="0.3"/>
  <cols>
    <col min="1" max="1" width="30.6640625" customWidth="1"/>
    <col min="2" max="2" width="8.6640625" customWidth="1"/>
    <col min="3" max="4" width="12.6640625" customWidth="1"/>
  </cols>
  <sheetData>
    <row r="1" spans="1:4" ht="26.4" x14ac:dyDescent="0.3">
      <c r="A1" s="2" t="s">
        <v>129</v>
      </c>
      <c r="C1" s="13" t="s">
        <v>140</v>
      </c>
      <c r="D1" s="13"/>
    </row>
    <row r="2" spans="1:4" ht="26.4" x14ac:dyDescent="0.3">
      <c r="A2" s="2" t="s">
        <v>130</v>
      </c>
      <c r="C2" s="13"/>
      <c r="D2" s="13"/>
    </row>
    <row r="3" spans="1:4" x14ac:dyDescent="0.3">
      <c r="A3" s="2"/>
      <c r="C3" s="13"/>
      <c r="D3" s="13"/>
    </row>
    <row r="4" spans="1:4" x14ac:dyDescent="0.3">
      <c r="C4" s="14" t="s">
        <v>141</v>
      </c>
      <c r="D4" s="14"/>
    </row>
    <row r="5" spans="1:4" x14ac:dyDescent="0.3">
      <c r="C5" s="14" t="s">
        <v>142</v>
      </c>
      <c r="D5" s="14"/>
    </row>
    <row r="6" spans="1:4" x14ac:dyDescent="0.3">
      <c r="C6" s="14"/>
      <c r="D6" s="14"/>
    </row>
    <row r="8" spans="1:4" x14ac:dyDescent="0.3">
      <c r="A8" s="14" t="s">
        <v>131</v>
      </c>
      <c r="B8" s="14"/>
      <c r="C8" s="14"/>
      <c r="D8" s="14"/>
    </row>
    <row r="9" spans="1:4" x14ac:dyDescent="0.3">
      <c r="A9" s="14" t="s">
        <v>132</v>
      </c>
      <c r="B9" s="14"/>
      <c r="C9" s="14"/>
      <c r="D9" s="14"/>
    </row>
    <row r="10" spans="1:4" x14ac:dyDescent="0.3">
      <c r="A10" s="14" t="s">
        <v>133</v>
      </c>
      <c r="B10" s="14"/>
      <c r="C10" s="14"/>
      <c r="D10" s="14"/>
    </row>
    <row r="11" spans="1:4" x14ac:dyDescent="0.3">
      <c r="A11" s="14"/>
      <c r="B11" s="14"/>
      <c r="C11" s="14"/>
      <c r="D11" s="14"/>
    </row>
    <row r="13" spans="1:4" ht="17.399999999999999" x14ac:dyDescent="0.3">
      <c r="A13" s="15" t="s">
        <v>134</v>
      </c>
      <c r="B13" s="15"/>
      <c r="C13" s="15"/>
      <c r="D13" s="15"/>
    </row>
    <row r="14" spans="1:4" x14ac:dyDescent="0.3">
      <c r="A14" s="1" t="s">
        <v>1</v>
      </c>
      <c r="B14" s="5"/>
      <c r="C14" s="5" t="s">
        <v>2</v>
      </c>
      <c r="D14" s="5" t="s">
        <v>3</v>
      </c>
    </row>
    <row r="15" spans="1:4" x14ac:dyDescent="0.3">
      <c r="A15" s="3" t="s">
        <v>135</v>
      </c>
      <c r="C15" s="6">
        <f>'Munkanem összesítő'!C13</f>
        <v>0</v>
      </c>
      <c r="D15" s="6">
        <f>'Munkanem összesítő'!D13</f>
        <v>0</v>
      </c>
    </row>
    <row r="16" spans="1:4" x14ac:dyDescent="0.3">
      <c r="A16" s="3" t="s">
        <v>136</v>
      </c>
      <c r="C16" s="16">
        <f>ROUND(C15+D15,0)</f>
        <v>0</v>
      </c>
      <c r="D16" s="16"/>
    </row>
    <row r="17" spans="1:4" x14ac:dyDescent="0.3">
      <c r="A17" s="3" t="s">
        <v>137</v>
      </c>
      <c r="B17" s="7">
        <v>0.27</v>
      </c>
      <c r="C17" s="16">
        <f>ROUND(C16*B17,0)</f>
        <v>0</v>
      </c>
      <c r="D17" s="16"/>
    </row>
    <row r="18" spans="1:4" x14ac:dyDescent="0.3">
      <c r="A18" s="8" t="s">
        <v>138</v>
      </c>
      <c r="B18" s="8"/>
      <c r="C18" s="17">
        <f>ROUND(C17+C16,0)</f>
        <v>0</v>
      </c>
      <c r="D18" s="17"/>
    </row>
    <row r="25" spans="1:4" x14ac:dyDescent="0.3">
      <c r="A25" s="2"/>
      <c r="C25" s="18" t="s">
        <v>139</v>
      </c>
      <c r="D25" s="18"/>
    </row>
  </sheetData>
  <mergeCells count="15">
    <mergeCell ref="A13:D13"/>
    <mergeCell ref="C16:D16"/>
    <mergeCell ref="C17:D17"/>
    <mergeCell ref="C18:D18"/>
    <mergeCell ref="C25:D25"/>
    <mergeCell ref="C6:D6"/>
    <mergeCell ref="A8:D8"/>
    <mergeCell ref="A9:D9"/>
    <mergeCell ref="A10:D10"/>
    <mergeCell ref="A11:D11"/>
    <mergeCell ref="C1:D1"/>
    <mergeCell ref="C2:D2"/>
    <mergeCell ref="C3:D3"/>
    <mergeCell ref="C4:D4"/>
    <mergeCell ref="C5:D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3"/>
  <sheetViews>
    <sheetView view="pageBreakPreview" zoomScale="60" zoomScaleNormal="100" workbookViewId="0">
      <selection activeCell="C11" sqref="C11"/>
    </sheetView>
  </sheetViews>
  <sheetFormatPr defaultRowHeight="14.4" x14ac:dyDescent="0.3"/>
  <cols>
    <col min="1" max="1" width="4.6640625" customWidth="1"/>
    <col min="2" max="2" width="30.6640625" customWidth="1"/>
    <col min="3" max="4" width="12.6640625" customWidth="1"/>
  </cols>
  <sheetData>
    <row r="1" spans="1:4" x14ac:dyDescent="0.3">
      <c r="A1" s="1" t="s">
        <v>0</v>
      </c>
      <c r="B1" s="1" t="s">
        <v>1</v>
      </c>
      <c r="C1" s="5" t="s">
        <v>2</v>
      </c>
      <c r="D1" s="5" t="s">
        <v>3</v>
      </c>
    </row>
    <row r="2" spans="1:4" x14ac:dyDescent="0.3">
      <c r="A2" s="3" t="s">
        <v>4</v>
      </c>
      <c r="B2" s="3" t="s">
        <v>5</v>
      </c>
      <c r="C2" s="4">
        <f>'2.Bontás, építőanyagok újraha'!H3</f>
        <v>0</v>
      </c>
      <c r="D2" s="4">
        <f>'2.Bontás, építőanyagok újraha'!I3</f>
        <v>0</v>
      </c>
    </row>
    <row r="3" spans="1:4" x14ac:dyDescent="0.3">
      <c r="A3" s="3" t="s">
        <v>25</v>
      </c>
      <c r="B3" s="3" t="s">
        <v>26</v>
      </c>
      <c r="C3" s="4">
        <f>'15.Zsaluzás és állványozás'!H4</f>
        <v>0</v>
      </c>
      <c r="D3" s="4">
        <f>'15.Zsaluzás és állványozás'!I4</f>
        <v>0</v>
      </c>
    </row>
    <row r="4" spans="1:4" x14ac:dyDescent="0.3">
      <c r="A4" s="3" t="s">
        <v>34</v>
      </c>
      <c r="B4" s="3" t="s">
        <v>35</v>
      </c>
      <c r="C4" s="4">
        <f>'21.Irtás, föld- és sziklamunka'!H3</f>
        <v>0</v>
      </c>
      <c r="D4" s="4">
        <f>'21.Irtás, föld- és sziklamunka'!I3</f>
        <v>0</v>
      </c>
    </row>
    <row r="5" spans="1:4" x14ac:dyDescent="0.3">
      <c r="A5" s="3" t="s">
        <v>39</v>
      </c>
      <c r="B5" s="3" t="s">
        <v>40</v>
      </c>
      <c r="C5" s="4">
        <f>'36.Vakolás és rabicolás'!H5</f>
        <v>0</v>
      </c>
      <c r="D5" s="4">
        <f>'36.Vakolás és rabicolás'!I5</f>
        <v>0</v>
      </c>
    </row>
    <row r="6" spans="1:4" x14ac:dyDescent="0.3">
      <c r="A6" s="3" t="s">
        <v>50</v>
      </c>
      <c r="B6" s="3" t="s">
        <v>51</v>
      </c>
      <c r="C6" s="4">
        <f>'39.Szárazépítés'!H3</f>
        <v>0</v>
      </c>
      <c r="D6" s="4">
        <f>'39.Szárazépítés'!I3</f>
        <v>0</v>
      </c>
    </row>
    <row r="7" spans="1:4" ht="39.6" x14ac:dyDescent="0.3">
      <c r="A7" s="3" t="s">
        <v>55</v>
      </c>
      <c r="B7" s="3" t="s">
        <v>56</v>
      </c>
      <c r="C7" s="4">
        <f>'42.Hideg-, meleg- és homlokzat'!H7</f>
        <v>0</v>
      </c>
      <c r="D7" s="4">
        <f>'42.Hideg-, meleg- és homlokzat'!I7</f>
        <v>0</v>
      </c>
    </row>
    <row r="8" spans="1:4" x14ac:dyDescent="0.3">
      <c r="A8" s="3" t="s">
        <v>72</v>
      </c>
      <c r="B8" s="3" t="s">
        <v>73</v>
      </c>
      <c r="C8" s="4">
        <f>'43.Bádogozás'!H4</f>
        <v>0</v>
      </c>
      <c r="D8" s="4">
        <f>'43.Bádogozás'!I4</f>
        <v>0</v>
      </c>
    </row>
    <row r="9" spans="1:4" x14ac:dyDescent="0.3">
      <c r="A9" s="3" t="s">
        <v>79</v>
      </c>
      <c r="B9" s="3" t="s">
        <v>80</v>
      </c>
      <c r="C9" s="4">
        <f>'44.Fa- és műanyag szerkezet el'!H7</f>
        <v>0</v>
      </c>
      <c r="D9" s="4">
        <f>'44.Fa- és műanyag szerkezet el'!I7</f>
        <v>0</v>
      </c>
    </row>
    <row r="10" spans="1:4" x14ac:dyDescent="0.3">
      <c r="A10" s="3" t="s">
        <v>92</v>
      </c>
      <c r="B10" s="3" t="s">
        <v>93</v>
      </c>
      <c r="C10" s="4">
        <f>'47.Felületképzés'!H6</f>
        <v>0</v>
      </c>
      <c r="D10" s="4">
        <f>'47.Felületképzés'!I6</f>
        <v>0</v>
      </c>
    </row>
    <row r="11" spans="1:4" x14ac:dyDescent="0.3">
      <c r="A11" s="3" t="s">
        <v>106</v>
      </c>
      <c r="B11" s="3" t="s">
        <v>107</v>
      </c>
      <c r="C11" s="4">
        <f>'48.Szigetelés'!H8</f>
        <v>0</v>
      </c>
      <c r="D11" s="4">
        <f>'48.Szigetelés'!I8</f>
        <v>0</v>
      </c>
    </row>
    <row r="12" spans="1:4" ht="26.4" x14ac:dyDescent="0.3">
      <c r="A12" s="3" t="s">
        <v>123</v>
      </c>
      <c r="B12" s="3" t="s">
        <v>124</v>
      </c>
      <c r="C12" s="4">
        <f>'90.Ideiglenes felületvédelem é'!H3</f>
        <v>0</v>
      </c>
      <c r="D12" s="4">
        <f>'90.Ideiglenes felületvédelem é'!I3</f>
        <v>0</v>
      </c>
    </row>
    <row r="13" spans="1:4" x14ac:dyDescent="0.3">
      <c r="A13" s="8"/>
      <c r="B13" s="8" t="s">
        <v>128</v>
      </c>
      <c r="C13" s="8">
        <f>ROUND(SUM(C2:C12),0)</f>
        <v>0</v>
      </c>
      <c r="D13" s="8">
        <f>ROUND(SUM(D2:D12),0)</f>
        <v>0</v>
      </c>
    </row>
  </sheetData>
  <pageMargins left="0.7" right="0.7" top="0.75" bottom="0.75" header="0.3" footer="0.3"/>
  <pageSetup paperSize="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
  <sheetViews>
    <sheetView view="pageBreakPreview" zoomScale="60" zoomScaleNormal="100" workbookViewId="0">
      <selection activeCell="H17" sqref="H17"/>
    </sheetView>
  </sheetViews>
  <sheetFormatPr defaultRowHeight="14.4" x14ac:dyDescent="0.3"/>
  <cols>
    <col min="1" max="1" width="4.6640625" customWidth="1"/>
    <col min="2" max="2" width="20.6640625" customWidth="1"/>
    <col min="3" max="3" width="35.6640625" customWidth="1"/>
    <col min="4" max="4" width="7.6640625" customWidth="1"/>
    <col min="5" max="5" width="8.6640625" customWidth="1"/>
    <col min="6" max="9" width="12.6640625" customWidth="1"/>
    <col min="10" max="10" width="20.6640625" customWidth="1"/>
    <col min="11" max="11" width="12.6640625" customWidth="1"/>
    <col min="12" max="12" width="6.6640625" customWidth="1"/>
    <col min="13" max="14" width="8.6640625" customWidth="1"/>
  </cols>
  <sheetData>
    <row r="1" spans="1:14" ht="26.4" x14ac:dyDescent="0.3">
      <c r="A1" s="1" t="s">
        <v>0</v>
      </c>
      <c r="B1" s="1" t="s">
        <v>6</v>
      </c>
      <c r="C1" s="1" t="s">
        <v>7</v>
      </c>
      <c r="D1" s="5" t="s">
        <v>8</v>
      </c>
      <c r="E1" s="5" t="s">
        <v>9</v>
      </c>
      <c r="F1" s="5" t="s">
        <v>10</v>
      </c>
      <c r="G1" s="5" t="s">
        <v>11</v>
      </c>
      <c r="H1" s="5" t="s">
        <v>12</v>
      </c>
      <c r="I1" s="5" t="s">
        <v>13</v>
      </c>
      <c r="J1" s="9" t="s">
        <v>14</v>
      </c>
      <c r="K1" s="9" t="s">
        <v>15</v>
      </c>
      <c r="L1" s="9" t="s">
        <v>16</v>
      </c>
      <c r="M1" s="9" t="s">
        <v>17</v>
      </c>
      <c r="N1" s="9" t="s">
        <v>18</v>
      </c>
    </row>
    <row r="2" spans="1:14" ht="39.6" x14ac:dyDescent="0.3">
      <c r="A2" s="3">
        <v>1</v>
      </c>
      <c r="B2" s="2" t="s">
        <v>19</v>
      </c>
      <c r="C2" s="3" t="s">
        <v>20</v>
      </c>
      <c r="D2" s="2">
        <v>24</v>
      </c>
      <c r="E2" s="3" t="s">
        <v>21</v>
      </c>
      <c r="F2" s="4">
        <v>0</v>
      </c>
      <c r="G2" s="4">
        <v>0</v>
      </c>
      <c r="H2" s="6">
        <f>ROUND(F2*D2,0)</f>
        <v>0</v>
      </c>
      <c r="I2" s="6">
        <f>ROUND(G2*D2,0)</f>
        <v>0</v>
      </c>
      <c r="J2" s="10"/>
      <c r="K2" s="11" t="s">
        <v>22</v>
      </c>
      <c r="L2" s="3" t="s">
        <v>23</v>
      </c>
      <c r="M2" s="3">
        <v>2</v>
      </c>
      <c r="N2" s="3">
        <v>0.05</v>
      </c>
    </row>
    <row r="3" spans="1:14" x14ac:dyDescent="0.3">
      <c r="A3" s="8"/>
      <c r="B3" s="8"/>
      <c r="C3" s="8" t="s">
        <v>24</v>
      </c>
      <c r="D3" s="8"/>
      <c r="E3" s="8"/>
      <c r="F3" s="8"/>
      <c r="G3" s="8"/>
      <c r="H3" s="12">
        <f>ROUND(SUM(H2:H2),0)</f>
        <v>0</v>
      </c>
      <c r="I3" s="12">
        <f>ROUND(SUM(I2:I2),0)</f>
        <v>0</v>
      </c>
    </row>
  </sheetData>
  <pageMargins left="0.7" right="0.7" top="0.75" bottom="0.75" header="0.3" footer="0.3"/>
  <pageSetup paperSize="9" scale="68"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N4"/>
  <sheetViews>
    <sheetView view="pageBreakPreview" zoomScale="60" zoomScaleNormal="100" workbookViewId="0">
      <selection activeCell="G3" sqref="G3"/>
    </sheetView>
  </sheetViews>
  <sheetFormatPr defaultRowHeight="14.4" x14ac:dyDescent="0.3"/>
  <cols>
    <col min="1" max="1" width="4.6640625" customWidth="1"/>
    <col min="2" max="2" width="20.6640625" customWidth="1"/>
    <col min="3" max="3" width="35.6640625" customWidth="1"/>
    <col min="4" max="4" width="7.6640625" customWidth="1"/>
    <col min="5" max="5" width="8.6640625" customWidth="1"/>
    <col min="6" max="9" width="12.6640625" customWidth="1"/>
    <col min="10" max="10" width="20.6640625" customWidth="1"/>
    <col min="11" max="11" width="12.6640625" customWidth="1"/>
    <col min="12" max="12" width="6.6640625" customWidth="1"/>
    <col min="13" max="14" width="8.6640625" customWidth="1"/>
  </cols>
  <sheetData>
    <row r="1" spans="1:14" ht="26.4" x14ac:dyDescent="0.3">
      <c r="A1" s="1" t="s">
        <v>0</v>
      </c>
      <c r="B1" s="1" t="s">
        <v>6</v>
      </c>
      <c r="C1" s="1" t="s">
        <v>7</v>
      </c>
      <c r="D1" s="5" t="s">
        <v>8</v>
      </c>
      <c r="E1" s="5" t="s">
        <v>9</v>
      </c>
      <c r="F1" s="5" t="s">
        <v>10</v>
      </c>
      <c r="G1" s="5" t="s">
        <v>11</v>
      </c>
      <c r="H1" s="5" t="s">
        <v>12</v>
      </c>
      <c r="I1" s="5" t="s">
        <v>13</v>
      </c>
      <c r="J1" s="9" t="s">
        <v>14</v>
      </c>
      <c r="K1" s="9" t="s">
        <v>15</v>
      </c>
      <c r="L1" s="9" t="s">
        <v>16</v>
      </c>
      <c r="M1" s="9" t="s">
        <v>17</v>
      </c>
      <c r="N1" s="9" t="s">
        <v>18</v>
      </c>
    </row>
    <row r="2" spans="1:14" ht="118.8" x14ac:dyDescent="0.3">
      <c r="A2" s="3">
        <v>1</v>
      </c>
      <c r="B2" s="2" t="s">
        <v>27</v>
      </c>
      <c r="C2" s="3" t="s">
        <v>28</v>
      </c>
      <c r="D2" s="2">
        <v>251.35</v>
      </c>
      <c r="E2" s="3" t="s">
        <v>29</v>
      </c>
      <c r="F2" s="4">
        <v>0</v>
      </c>
      <c r="G2" s="4">
        <v>0</v>
      </c>
      <c r="H2" s="6">
        <f>ROUND(F2*D2,0)</f>
        <v>0</v>
      </c>
      <c r="I2" s="6">
        <f>ROUND(G2*D2,0)</f>
        <v>0</v>
      </c>
      <c r="J2" s="10"/>
      <c r="K2" s="11" t="s">
        <v>30</v>
      </c>
      <c r="L2" s="3" t="s">
        <v>23</v>
      </c>
      <c r="M2" s="3">
        <v>15</v>
      </c>
      <c r="N2" s="3">
        <v>0.48</v>
      </c>
    </row>
    <row r="3" spans="1:14" ht="92.4" x14ac:dyDescent="0.3">
      <c r="A3" s="3">
        <v>2</v>
      </c>
      <c r="B3" s="2" t="s">
        <v>31</v>
      </c>
      <c r="C3" s="3" t="s">
        <v>32</v>
      </c>
      <c r="D3" s="2">
        <v>251.35</v>
      </c>
      <c r="E3" s="3" t="s">
        <v>29</v>
      </c>
      <c r="F3" s="4">
        <v>0</v>
      </c>
      <c r="G3" s="4">
        <v>0</v>
      </c>
      <c r="H3" s="6">
        <f>ROUND(F3*D3,0)</f>
        <v>0</v>
      </c>
      <c r="I3" s="6">
        <f>ROUND(G3*D3,0)</f>
        <v>0</v>
      </c>
      <c r="J3" s="10"/>
      <c r="K3" s="11" t="s">
        <v>33</v>
      </c>
      <c r="L3" s="3" t="s">
        <v>23</v>
      </c>
      <c r="M3" s="3">
        <v>15</v>
      </c>
      <c r="N3" s="3">
        <v>0</v>
      </c>
    </row>
    <row r="4" spans="1:14" x14ac:dyDescent="0.3">
      <c r="A4" s="8"/>
      <c r="B4" s="8"/>
      <c r="C4" s="8" t="s">
        <v>24</v>
      </c>
      <c r="D4" s="8"/>
      <c r="E4" s="8"/>
      <c r="F4" s="8"/>
      <c r="G4" s="8"/>
      <c r="H4" s="12">
        <f>ROUND(SUM(H2:H3),0)</f>
        <v>0</v>
      </c>
      <c r="I4" s="12">
        <f>ROUND(SUM(I2:I3),0)</f>
        <v>0</v>
      </c>
    </row>
  </sheetData>
  <pageMargins left="0.7" right="0.7" top="0.75" bottom="0.75" header="0.3" footer="0.3"/>
  <pageSetup paperSize="9" scale="68"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N3"/>
  <sheetViews>
    <sheetView view="pageBreakPreview" zoomScale="60" zoomScaleNormal="100" workbookViewId="0">
      <selection activeCell="I31" sqref="I30:J31"/>
    </sheetView>
  </sheetViews>
  <sheetFormatPr defaultRowHeight="14.4" x14ac:dyDescent="0.3"/>
  <cols>
    <col min="1" max="1" width="4.6640625" customWidth="1"/>
    <col min="2" max="2" width="20.6640625" customWidth="1"/>
    <col min="3" max="3" width="35.6640625" customWidth="1"/>
    <col min="4" max="4" width="7.6640625" customWidth="1"/>
    <col min="5" max="5" width="8.6640625" customWidth="1"/>
    <col min="6" max="9" width="12.6640625" customWidth="1"/>
    <col min="10" max="10" width="20.6640625" customWidth="1"/>
    <col min="11" max="11" width="12.6640625" customWidth="1"/>
    <col min="12" max="12" width="6.6640625" customWidth="1"/>
    <col min="13" max="14" width="8.6640625" customWidth="1"/>
  </cols>
  <sheetData>
    <row r="1" spans="1:14" ht="26.4" x14ac:dyDescent="0.3">
      <c r="A1" s="1" t="s">
        <v>0</v>
      </c>
      <c r="B1" s="1" t="s">
        <v>6</v>
      </c>
      <c r="C1" s="1" t="s">
        <v>7</v>
      </c>
      <c r="D1" s="5" t="s">
        <v>8</v>
      </c>
      <c r="E1" s="5" t="s">
        <v>9</v>
      </c>
      <c r="F1" s="5" t="s">
        <v>10</v>
      </c>
      <c r="G1" s="5" t="s">
        <v>11</v>
      </c>
      <c r="H1" s="5" t="s">
        <v>12</v>
      </c>
      <c r="I1" s="5" t="s">
        <v>13</v>
      </c>
      <c r="J1" s="9" t="s">
        <v>14</v>
      </c>
      <c r="K1" s="9" t="s">
        <v>15</v>
      </c>
      <c r="L1" s="9" t="s">
        <v>16</v>
      </c>
      <c r="M1" s="9" t="s">
        <v>17</v>
      </c>
      <c r="N1" s="9" t="s">
        <v>18</v>
      </c>
    </row>
    <row r="2" spans="1:14" ht="39.6" x14ac:dyDescent="0.3">
      <c r="A2" s="3">
        <v>1</v>
      </c>
      <c r="B2" s="2" t="s">
        <v>36</v>
      </c>
      <c r="C2" s="3" t="s">
        <v>37</v>
      </c>
      <c r="D2" s="2">
        <v>3</v>
      </c>
      <c r="E2" s="3" t="s">
        <v>38</v>
      </c>
      <c r="F2" s="4">
        <v>0</v>
      </c>
      <c r="G2" s="4">
        <v>0</v>
      </c>
      <c r="H2" s="6">
        <f>ROUND(F2*D2,0)</f>
        <v>0</v>
      </c>
      <c r="I2" s="6">
        <f>ROUND(G2*D2,0)</f>
        <v>0</v>
      </c>
      <c r="J2" s="10"/>
      <c r="K2" s="11"/>
      <c r="L2" s="3"/>
      <c r="M2" s="3">
        <v>21</v>
      </c>
      <c r="N2" s="3">
        <v>0</v>
      </c>
    </row>
    <row r="3" spans="1:14" x14ac:dyDescent="0.3">
      <c r="A3" s="8"/>
      <c r="B3" s="8"/>
      <c r="C3" s="8" t="s">
        <v>24</v>
      </c>
      <c r="D3" s="8"/>
      <c r="E3" s="8"/>
      <c r="F3" s="8"/>
      <c r="G3" s="8"/>
      <c r="H3" s="12">
        <f>ROUND(SUM(H2:H2),0)</f>
        <v>0</v>
      </c>
      <c r="I3" s="12">
        <f>ROUND(SUM(I2:I2),0)</f>
        <v>0</v>
      </c>
    </row>
  </sheetData>
  <pageMargins left="0.7" right="0.7" top="0.75" bottom="0.75" header="0.3" footer="0.3"/>
  <pageSetup paperSize="9" scale="68"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N5"/>
  <sheetViews>
    <sheetView view="pageBreakPreview" zoomScale="60" zoomScaleNormal="100" workbookViewId="0">
      <selection activeCell="J23" sqref="J23"/>
    </sheetView>
  </sheetViews>
  <sheetFormatPr defaultRowHeight="14.4" x14ac:dyDescent="0.3"/>
  <cols>
    <col min="1" max="1" width="4.6640625" customWidth="1"/>
    <col min="2" max="2" width="20.6640625" customWidth="1"/>
    <col min="3" max="3" width="35.6640625" customWidth="1"/>
    <col min="4" max="4" width="7.6640625" customWidth="1"/>
    <col min="5" max="5" width="8.6640625" customWidth="1"/>
    <col min="6" max="9" width="12.6640625" customWidth="1"/>
    <col min="10" max="10" width="20.6640625" customWidth="1"/>
    <col min="11" max="11" width="12.6640625" customWidth="1"/>
    <col min="12" max="12" width="6.6640625" customWidth="1"/>
    <col min="13" max="14" width="8.6640625" customWidth="1"/>
  </cols>
  <sheetData>
    <row r="1" spans="1:14" ht="26.4" x14ac:dyDescent="0.3">
      <c r="A1" s="1" t="s">
        <v>0</v>
      </c>
      <c r="B1" s="1" t="s">
        <v>6</v>
      </c>
      <c r="C1" s="1" t="s">
        <v>7</v>
      </c>
      <c r="D1" s="5" t="s">
        <v>8</v>
      </c>
      <c r="E1" s="5" t="s">
        <v>9</v>
      </c>
      <c r="F1" s="5" t="s">
        <v>10</v>
      </c>
      <c r="G1" s="5" t="s">
        <v>11</v>
      </c>
      <c r="H1" s="5" t="s">
        <v>12</v>
      </c>
      <c r="I1" s="5" t="s">
        <v>13</v>
      </c>
      <c r="J1" s="9" t="s">
        <v>14</v>
      </c>
      <c r="K1" s="9" t="s">
        <v>15</v>
      </c>
      <c r="L1" s="9" t="s">
        <v>16</v>
      </c>
      <c r="M1" s="9" t="s">
        <v>17</v>
      </c>
      <c r="N1" s="9" t="s">
        <v>18</v>
      </c>
    </row>
    <row r="2" spans="1:14" ht="66" x14ac:dyDescent="0.3">
      <c r="A2" s="3">
        <v>1</v>
      </c>
      <c r="B2" s="2" t="s">
        <v>41</v>
      </c>
      <c r="C2" s="3" t="s">
        <v>42</v>
      </c>
      <c r="D2" s="2">
        <v>50</v>
      </c>
      <c r="E2" s="3" t="s">
        <v>29</v>
      </c>
      <c r="F2" s="4">
        <v>0</v>
      </c>
      <c r="G2" s="4">
        <v>0</v>
      </c>
      <c r="H2" s="6">
        <f>ROUND(F2*D2,0)</f>
        <v>0</v>
      </c>
      <c r="I2" s="6">
        <f>ROUND(G2*D2,0)</f>
        <v>0</v>
      </c>
      <c r="J2" s="10"/>
      <c r="K2" s="11" t="s">
        <v>43</v>
      </c>
      <c r="L2" s="3" t="s">
        <v>23</v>
      </c>
      <c r="M2" s="3">
        <v>36</v>
      </c>
      <c r="N2" s="3">
        <v>0.19</v>
      </c>
    </row>
    <row r="3" spans="1:14" ht="145.19999999999999" x14ac:dyDescent="0.3">
      <c r="A3" s="3">
        <v>2</v>
      </c>
      <c r="B3" s="2" t="s">
        <v>44</v>
      </c>
      <c r="C3" s="3" t="s">
        <v>45</v>
      </c>
      <c r="D3" s="2">
        <v>10</v>
      </c>
      <c r="E3" s="3" t="s">
        <v>29</v>
      </c>
      <c r="F3" s="4">
        <v>0</v>
      </c>
      <c r="G3" s="4">
        <v>0</v>
      </c>
      <c r="H3" s="6">
        <f>ROUND(F3*D3,0)</f>
        <v>0</v>
      </c>
      <c r="I3" s="6">
        <f>ROUND(G3*D3,0)</f>
        <v>0</v>
      </c>
      <c r="J3" s="10"/>
      <c r="K3" s="11"/>
      <c r="L3" s="3"/>
      <c r="M3" s="3">
        <v>36</v>
      </c>
      <c r="N3" s="3">
        <v>0.73</v>
      </c>
    </row>
    <row r="4" spans="1:14" ht="39.6" x14ac:dyDescent="0.3">
      <c r="A4" s="3">
        <v>3</v>
      </c>
      <c r="B4" s="2" t="s">
        <v>46</v>
      </c>
      <c r="C4" s="3" t="s">
        <v>47</v>
      </c>
      <c r="D4" s="2">
        <v>22.5</v>
      </c>
      <c r="E4" s="3" t="s">
        <v>48</v>
      </c>
      <c r="F4" s="4">
        <v>0</v>
      </c>
      <c r="G4" s="4">
        <v>0</v>
      </c>
      <c r="H4" s="6">
        <f>ROUND(F4*D4,0)</f>
        <v>0</v>
      </c>
      <c r="I4" s="6">
        <f>ROUND(G4*D4,0)</f>
        <v>0</v>
      </c>
      <c r="J4" s="10"/>
      <c r="K4" s="11" t="s">
        <v>49</v>
      </c>
      <c r="L4" s="3" t="s">
        <v>23</v>
      </c>
      <c r="M4" s="3">
        <v>36</v>
      </c>
      <c r="N4" s="3">
        <v>0.12</v>
      </c>
    </row>
    <row r="5" spans="1:14" x14ac:dyDescent="0.3">
      <c r="A5" s="8"/>
      <c r="B5" s="8"/>
      <c r="C5" s="8" t="s">
        <v>24</v>
      </c>
      <c r="D5" s="8"/>
      <c r="E5" s="8"/>
      <c r="F5" s="8"/>
      <c r="G5" s="8"/>
      <c r="H5" s="12">
        <f>ROUND(SUM(H2:H4),0)</f>
        <v>0</v>
      </c>
      <c r="I5" s="12">
        <f>ROUND(SUM(I2:I4),0)</f>
        <v>0</v>
      </c>
    </row>
  </sheetData>
  <pageMargins left="0.7" right="0.7" top="0.75" bottom="0.75" header="0.3" footer="0.3"/>
  <pageSetup paperSize="9" scale="68"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N3"/>
  <sheetViews>
    <sheetView view="pageBreakPreview" zoomScale="60" zoomScaleNormal="100" workbookViewId="0">
      <selection activeCell="M36" sqref="M36"/>
    </sheetView>
  </sheetViews>
  <sheetFormatPr defaultRowHeight="14.4" x14ac:dyDescent="0.3"/>
  <cols>
    <col min="1" max="1" width="4.6640625" customWidth="1"/>
    <col min="2" max="2" width="20.6640625" customWidth="1"/>
    <col min="3" max="3" width="35.6640625" customWidth="1"/>
    <col min="4" max="4" width="7.6640625" customWidth="1"/>
    <col min="5" max="5" width="8.6640625" customWidth="1"/>
    <col min="6" max="9" width="12.6640625" customWidth="1"/>
    <col min="10" max="10" width="20.6640625" customWidth="1"/>
    <col min="11" max="11" width="12.6640625" customWidth="1"/>
    <col min="12" max="12" width="6.6640625" customWidth="1"/>
    <col min="13" max="14" width="8.6640625" customWidth="1"/>
  </cols>
  <sheetData>
    <row r="1" spans="1:14" ht="26.4" x14ac:dyDescent="0.3">
      <c r="A1" s="1" t="s">
        <v>0</v>
      </c>
      <c r="B1" s="1" t="s">
        <v>6</v>
      </c>
      <c r="C1" s="1" t="s">
        <v>7</v>
      </c>
      <c r="D1" s="5" t="s">
        <v>8</v>
      </c>
      <c r="E1" s="5" t="s">
        <v>9</v>
      </c>
      <c r="F1" s="5" t="s">
        <v>10</v>
      </c>
      <c r="G1" s="5" t="s">
        <v>11</v>
      </c>
      <c r="H1" s="5" t="s">
        <v>12</v>
      </c>
      <c r="I1" s="5" t="s">
        <v>13</v>
      </c>
      <c r="J1" s="9" t="s">
        <v>14</v>
      </c>
      <c r="K1" s="9" t="s">
        <v>15</v>
      </c>
      <c r="L1" s="9" t="s">
        <v>16</v>
      </c>
      <c r="M1" s="9" t="s">
        <v>17</v>
      </c>
      <c r="N1" s="9" t="s">
        <v>18</v>
      </c>
    </row>
    <row r="2" spans="1:14" ht="79.2" x14ac:dyDescent="0.3">
      <c r="A2" s="3">
        <v>1</v>
      </c>
      <c r="B2" s="2" t="s">
        <v>52</v>
      </c>
      <c r="C2" s="3" t="s">
        <v>53</v>
      </c>
      <c r="D2" s="2">
        <v>7.07</v>
      </c>
      <c r="E2" s="3" t="s">
        <v>29</v>
      </c>
      <c r="F2" s="4">
        <v>0</v>
      </c>
      <c r="G2" s="4">
        <v>0</v>
      </c>
      <c r="H2" s="6">
        <f>ROUND(F2*D2,0)</f>
        <v>0</v>
      </c>
      <c r="I2" s="6">
        <f>ROUND(G2*D2,0)</f>
        <v>0</v>
      </c>
      <c r="J2" s="10"/>
      <c r="K2" s="11" t="s">
        <v>54</v>
      </c>
      <c r="L2" s="3" t="s">
        <v>23</v>
      </c>
      <c r="M2" s="3">
        <v>39</v>
      </c>
      <c r="N2" s="3">
        <v>1.1599999999999999</v>
      </c>
    </row>
    <row r="3" spans="1:14" x14ac:dyDescent="0.3">
      <c r="A3" s="8"/>
      <c r="B3" s="8"/>
      <c r="C3" s="8" t="s">
        <v>24</v>
      </c>
      <c r="D3" s="8"/>
      <c r="E3" s="8"/>
      <c r="F3" s="8"/>
      <c r="G3" s="8"/>
      <c r="H3" s="12">
        <f>ROUND(SUM(H2:H2),0)</f>
        <v>0</v>
      </c>
      <c r="I3" s="12">
        <f>ROUND(SUM(I2:I2),0)</f>
        <v>0</v>
      </c>
    </row>
  </sheetData>
  <pageMargins left="0.7" right="0.7" top="0.75" bottom="0.75" header="0.3" footer="0.3"/>
  <pageSetup paperSize="9" scale="68"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N7"/>
  <sheetViews>
    <sheetView view="pageBreakPreview" zoomScale="60" zoomScaleNormal="100" workbookViewId="0">
      <selection activeCell="G4" sqref="G4"/>
    </sheetView>
  </sheetViews>
  <sheetFormatPr defaultRowHeight="14.4" x14ac:dyDescent="0.3"/>
  <cols>
    <col min="1" max="1" width="4.6640625" customWidth="1"/>
    <col min="2" max="2" width="20.6640625" customWidth="1"/>
    <col min="3" max="3" width="35.6640625" customWidth="1"/>
    <col min="4" max="4" width="7.6640625" customWidth="1"/>
    <col min="5" max="5" width="8.6640625" customWidth="1"/>
    <col min="6" max="9" width="12.6640625" customWidth="1"/>
    <col min="10" max="10" width="20.6640625" customWidth="1"/>
    <col min="11" max="11" width="12.6640625" customWidth="1"/>
    <col min="12" max="12" width="6.6640625" customWidth="1"/>
    <col min="13" max="14" width="8.6640625" customWidth="1"/>
  </cols>
  <sheetData>
    <row r="1" spans="1:14" ht="26.4" x14ac:dyDescent="0.3">
      <c r="A1" s="1" t="s">
        <v>0</v>
      </c>
      <c r="B1" s="1" t="s">
        <v>6</v>
      </c>
      <c r="C1" s="1" t="s">
        <v>7</v>
      </c>
      <c r="D1" s="5" t="s">
        <v>8</v>
      </c>
      <c r="E1" s="5" t="s">
        <v>9</v>
      </c>
      <c r="F1" s="5" t="s">
        <v>10</v>
      </c>
      <c r="G1" s="5" t="s">
        <v>11</v>
      </c>
      <c r="H1" s="5" t="s">
        <v>12</v>
      </c>
      <c r="I1" s="5" t="s">
        <v>13</v>
      </c>
      <c r="J1" s="9" t="s">
        <v>14</v>
      </c>
      <c r="K1" s="9" t="s">
        <v>15</v>
      </c>
      <c r="L1" s="9" t="s">
        <v>16</v>
      </c>
      <c r="M1" s="9" t="s">
        <v>17</v>
      </c>
      <c r="N1" s="9" t="s">
        <v>18</v>
      </c>
    </row>
    <row r="2" spans="1:14" ht="39.6" x14ac:dyDescent="0.3">
      <c r="A2" s="3">
        <v>1</v>
      </c>
      <c r="B2" s="2" t="s">
        <v>57</v>
      </c>
      <c r="C2" s="3" t="s">
        <v>58</v>
      </c>
      <c r="D2" s="2">
        <v>7.4</v>
      </c>
      <c r="E2" s="3" t="s">
        <v>29</v>
      </c>
      <c r="F2" s="4">
        <v>0</v>
      </c>
      <c r="G2" s="4">
        <v>0</v>
      </c>
      <c r="H2" s="6">
        <f>ROUND(F2*D2,0)</f>
        <v>0</v>
      </c>
      <c r="I2" s="6">
        <f>ROUND(G2*D2,0)</f>
        <v>0</v>
      </c>
      <c r="J2" s="10"/>
      <c r="K2" s="11" t="s">
        <v>59</v>
      </c>
      <c r="L2" s="3" t="s">
        <v>23</v>
      </c>
      <c r="M2" s="3">
        <v>42</v>
      </c>
      <c r="N2" s="3">
        <v>0.15</v>
      </c>
    </row>
    <row r="3" spans="1:14" ht="118.8" x14ac:dyDescent="0.3">
      <c r="A3" s="3">
        <v>2</v>
      </c>
      <c r="B3" s="2" t="s">
        <v>60</v>
      </c>
      <c r="C3" s="3" t="s">
        <v>61</v>
      </c>
      <c r="D3" s="2">
        <v>7.4</v>
      </c>
      <c r="E3" s="3" t="s">
        <v>29</v>
      </c>
      <c r="F3" s="4">
        <v>0</v>
      </c>
      <c r="G3" s="4">
        <v>0</v>
      </c>
      <c r="H3" s="6">
        <f>ROUND(F3*D3,0)</f>
        <v>0</v>
      </c>
      <c r="I3" s="6">
        <f>ROUND(G3*D3,0)</f>
        <v>0</v>
      </c>
      <c r="J3" s="10"/>
      <c r="K3" s="11" t="s">
        <v>62</v>
      </c>
      <c r="L3" s="3" t="s">
        <v>23</v>
      </c>
      <c r="M3" s="3">
        <v>42</v>
      </c>
      <c r="N3" s="3">
        <v>0.56000000000000005</v>
      </c>
    </row>
    <row r="4" spans="1:14" ht="66" x14ac:dyDescent="0.3">
      <c r="A4" s="3">
        <v>3</v>
      </c>
      <c r="B4" s="2" t="s">
        <v>63</v>
      </c>
      <c r="C4" s="3" t="s">
        <v>64</v>
      </c>
      <c r="D4" s="2">
        <v>6.45</v>
      </c>
      <c r="E4" s="3" t="s">
        <v>29</v>
      </c>
      <c r="F4" s="4">
        <v>0</v>
      </c>
      <c r="G4" s="4">
        <v>0</v>
      </c>
      <c r="H4" s="6">
        <f>ROUND(F4*D4,0)</f>
        <v>0</v>
      </c>
      <c r="I4" s="6">
        <f>ROUND(G4*D4,0)</f>
        <v>0</v>
      </c>
      <c r="J4" s="10"/>
      <c r="K4" s="11" t="s">
        <v>65</v>
      </c>
      <c r="L4" s="3" t="s">
        <v>23</v>
      </c>
      <c r="M4" s="3">
        <v>42</v>
      </c>
      <c r="N4" s="3">
        <v>0.06</v>
      </c>
    </row>
    <row r="5" spans="1:14" ht="79.2" x14ac:dyDescent="0.3">
      <c r="A5" s="3">
        <v>4</v>
      </c>
      <c r="B5" s="2" t="s">
        <v>66</v>
      </c>
      <c r="C5" s="3" t="s">
        <v>67</v>
      </c>
      <c r="D5" s="2">
        <v>6.45</v>
      </c>
      <c r="E5" s="3" t="s">
        <v>29</v>
      </c>
      <c r="F5" s="4">
        <v>0</v>
      </c>
      <c r="G5" s="4">
        <v>0</v>
      </c>
      <c r="H5" s="6">
        <f>ROUND(F5*D5,0)</f>
        <v>0</v>
      </c>
      <c r="I5" s="6">
        <f>ROUND(G5*D5,0)</f>
        <v>0</v>
      </c>
      <c r="J5" s="10"/>
      <c r="K5" s="11" t="s">
        <v>68</v>
      </c>
      <c r="L5" s="3" t="s">
        <v>23</v>
      </c>
      <c r="M5" s="3">
        <v>42</v>
      </c>
      <c r="N5" s="3">
        <v>0.36</v>
      </c>
    </row>
    <row r="6" spans="1:14" ht="39.6" x14ac:dyDescent="0.3">
      <c r="A6" s="3">
        <v>5</v>
      </c>
      <c r="B6" s="2" t="s">
        <v>69</v>
      </c>
      <c r="C6" s="3" t="s">
        <v>70</v>
      </c>
      <c r="D6" s="2">
        <v>6.85</v>
      </c>
      <c r="E6" s="3" t="s">
        <v>29</v>
      </c>
      <c r="F6" s="4">
        <v>0</v>
      </c>
      <c r="G6" s="4">
        <v>0</v>
      </c>
      <c r="H6" s="6">
        <f>ROUND(F6*D6,0)</f>
        <v>0</v>
      </c>
      <c r="I6" s="6">
        <f>ROUND(G6*D6,0)</f>
        <v>0</v>
      </c>
      <c r="J6" s="10"/>
      <c r="K6" s="11" t="s">
        <v>71</v>
      </c>
      <c r="L6" s="3" t="s">
        <v>23</v>
      </c>
      <c r="M6" s="3">
        <v>42</v>
      </c>
      <c r="N6" s="3">
        <v>0.46</v>
      </c>
    </row>
    <row r="7" spans="1:14" x14ac:dyDescent="0.3">
      <c r="A7" s="8"/>
      <c r="B7" s="8"/>
      <c r="C7" s="8" t="s">
        <v>24</v>
      </c>
      <c r="D7" s="8"/>
      <c r="E7" s="8"/>
      <c r="F7" s="8"/>
      <c r="G7" s="8"/>
      <c r="H7" s="12">
        <f>ROUND(SUM(H2:H6),0)</f>
        <v>0</v>
      </c>
      <c r="I7" s="12">
        <f>ROUND(SUM(I2:I6),0)</f>
        <v>0</v>
      </c>
    </row>
  </sheetData>
  <pageMargins left="0.7" right="0.7" top="0.75" bottom="0.75" header="0.3" footer="0.3"/>
  <pageSetup paperSize="9" scale="68"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N4"/>
  <sheetViews>
    <sheetView view="pageBreakPreview" zoomScale="60" zoomScaleNormal="100" workbookViewId="0">
      <selection activeCell="G3" sqref="G3"/>
    </sheetView>
  </sheetViews>
  <sheetFormatPr defaultRowHeight="14.4" x14ac:dyDescent="0.3"/>
  <cols>
    <col min="1" max="1" width="4.6640625" customWidth="1"/>
    <col min="2" max="2" width="20.6640625" customWidth="1"/>
    <col min="3" max="3" width="35.6640625" customWidth="1"/>
    <col min="4" max="4" width="7.6640625" customWidth="1"/>
    <col min="5" max="5" width="8.6640625" customWidth="1"/>
    <col min="6" max="9" width="12.6640625" customWidth="1"/>
    <col min="10" max="10" width="20.6640625" customWidth="1"/>
    <col min="11" max="11" width="12.6640625" customWidth="1"/>
    <col min="12" max="12" width="6.6640625" customWidth="1"/>
    <col min="13" max="14" width="8.6640625" customWidth="1"/>
  </cols>
  <sheetData>
    <row r="1" spans="1:14" ht="26.4" x14ac:dyDescent="0.3">
      <c r="A1" s="1" t="s">
        <v>0</v>
      </c>
      <c r="B1" s="1" t="s">
        <v>6</v>
      </c>
      <c r="C1" s="1" t="s">
        <v>7</v>
      </c>
      <c r="D1" s="5" t="s">
        <v>8</v>
      </c>
      <c r="E1" s="5" t="s">
        <v>9</v>
      </c>
      <c r="F1" s="5" t="s">
        <v>10</v>
      </c>
      <c r="G1" s="5" t="s">
        <v>11</v>
      </c>
      <c r="H1" s="5" t="s">
        <v>12</v>
      </c>
      <c r="I1" s="5" t="s">
        <v>13</v>
      </c>
      <c r="J1" s="9" t="s">
        <v>14</v>
      </c>
      <c r="K1" s="9" t="s">
        <v>15</v>
      </c>
      <c r="L1" s="9" t="s">
        <v>16</v>
      </c>
      <c r="M1" s="9" t="s">
        <v>17</v>
      </c>
      <c r="N1" s="9" t="s">
        <v>18</v>
      </c>
    </row>
    <row r="2" spans="1:14" ht="79.2" x14ac:dyDescent="0.3">
      <c r="A2" s="3">
        <v>1</v>
      </c>
      <c r="B2" s="2" t="s">
        <v>74</v>
      </c>
      <c r="C2" s="3" t="s">
        <v>75</v>
      </c>
      <c r="D2" s="2">
        <v>18.399999999999999</v>
      </c>
      <c r="E2" s="3" t="s">
        <v>48</v>
      </c>
      <c r="F2" s="4">
        <v>0</v>
      </c>
      <c r="G2" s="4">
        <v>0</v>
      </c>
      <c r="H2" s="6">
        <f>ROUND(F2*D2,0)</f>
        <v>0</v>
      </c>
      <c r="I2" s="6">
        <f>ROUND(G2*D2,0)</f>
        <v>0</v>
      </c>
      <c r="J2" s="10"/>
      <c r="K2" s="11"/>
      <c r="L2" s="3"/>
      <c r="M2" s="3">
        <v>43</v>
      </c>
      <c r="N2" s="3">
        <v>0.5</v>
      </c>
    </row>
    <row r="3" spans="1:14" ht="79.2" x14ac:dyDescent="0.3">
      <c r="A3" s="3">
        <v>2</v>
      </c>
      <c r="B3" s="2" t="s">
        <v>76</v>
      </c>
      <c r="C3" s="3" t="s">
        <v>77</v>
      </c>
      <c r="D3" s="2">
        <v>15.62</v>
      </c>
      <c r="E3" s="3" t="s">
        <v>48</v>
      </c>
      <c r="F3" s="4">
        <v>0</v>
      </c>
      <c r="G3" s="4">
        <v>0</v>
      </c>
      <c r="H3" s="6">
        <f>ROUND(F3*D3,0)</f>
        <v>0</v>
      </c>
      <c r="I3" s="6">
        <f>ROUND(G3*D3,0)</f>
        <v>0</v>
      </c>
      <c r="J3" s="10"/>
      <c r="K3" s="11" t="s">
        <v>78</v>
      </c>
      <c r="L3" s="3" t="s">
        <v>23</v>
      </c>
      <c r="M3" s="3">
        <v>43</v>
      </c>
      <c r="N3" s="3">
        <v>0.49</v>
      </c>
    </row>
    <row r="4" spans="1:14" x14ac:dyDescent="0.3">
      <c r="A4" s="8"/>
      <c r="B4" s="8"/>
      <c r="C4" s="8" t="s">
        <v>24</v>
      </c>
      <c r="D4" s="8"/>
      <c r="E4" s="8"/>
      <c r="F4" s="8"/>
      <c r="G4" s="8"/>
      <c r="H4" s="12">
        <f>ROUND(SUM(H2:H3),0)</f>
        <v>0</v>
      </c>
      <c r="I4" s="12">
        <f>ROUND(SUM(I2:I3),0)</f>
        <v>0</v>
      </c>
    </row>
  </sheetData>
  <pageMargins left="0.7" right="0.7" top="0.75" bottom="0.75" header="0.3" footer="0.3"/>
  <pageSetup paperSize="9" scale="68"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N7"/>
  <sheetViews>
    <sheetView view="pageBreakPreview" zoomScale="60" zoomScaleNormal="100" workbookViewId="0">
      <selection activeCell="G6" sqref="G6"/>
    </sheetView>
  </sheetViews>
  <sheetFormatPr defaultRowHeight="14.4" x14ac:dyDescent="0.3"/>
  <cols>
    <col min="1" max="1" width="4.6640625" customWidth="1"/>
    <col min="2" max="2" width="20.6640625" customWidth="1"/>
    <col min="3" max="3" width="35.6640625" customWidth="1"/>
    <col min="4" max="4" width="7.6640625" customWidth="1"/>
    <col min="5" max="5" width="8.6640625" customWidth="1"/>
    <col min="6" max="9" width="12.6640625" customWidth="1"/>
    <col min="10" max="10" width="20.6640625" customWidth="1"/>
    <col min="11" max="11" width="12.6640625" customWidth="1"/>
    <col min="12" max="12" width="6.6640625" customWidth="1"/>
    <col min="13" max="14" width="8.6640625" customWidth="1"/>
  </cols>
  <sheetData>
    <row r="1" spans="1:14" ht="26.4" x14ac:dyDescent="0.3">
      <c r="A1" s="1" t="s">
        <v>0</v>
      </c>
      <c r="B1" s="1" t="s">
        <v>6</v>
      </c>
      <c r="C1" s="1" t="s">
        <v>7</v>
      </c>
      <c r="D1" s="5" t="s">
        <v>8</v>
      </c>
      <c r="E1" s="5" t="s">
        <v>9</v>
      </c>
      <c r="F1" s="5" t="s">
        <v>10</v>
      </c>
      <c r="G1" s="5" t="s">
        <v>11</v>
      </c>
      <c r="H1" s="5" t="s">
        <v>12</v>
      </c>
      <c r="I1" s="5" t="s">
        <v>13</v>
      </c>
      <c r="J1" s="9" t="s">
        <v>14</v>
      </c>
      <c r="K1" s="9" t="s">
        <v>15</v>
      </c>
      <c r="L1" s="9" t="s">
        <v>16</v>
      </c>
      <c r="M1" s="9" t="s">
        <v>17</v>
      </c>
      <c r="N1" s="9" t="s">
        <v>18</v>
      </c>
    </row>
    <row r="2" spans="1:14" ht="79.2" x14ac:dyDescent="0.3">
      <c r="A2" s="3">
        <v>1</v>
      </c>
      <c r="B2" s="2" t="s">
        <v>81</v>
      </c>
      <c r="C2" s="3" t="s">
        <v>82</v>
      </c>
      <c r="D2" s="2">
        <v>1</v>
      </c>
      <c r="E2" s="3" t="s">
        <v>38</v>
      </c>
      <c r="F2" s="4">
        <v>0</v>
      </c>
      <c r="G2" s="4">
        <v>0</v>
      </c>
      <c r="H2" s="6">
        <f>ROUND(F2*D2,0)</f>
        <v>0</v>
      </c>
      <c r="I2" s="6">
        <f>ROUND(G2*D2,0)</f>
        <v>0</v>
      </c>
      <c r="J2" s="10"/>
      <c r="K2" s="11"/>
      <c r="L2" s="3"/>
      <c r="M2" s="3">
        <v>44</v>
      </c>
      <c r="N2" s="3">
        <v>1.5</v>
      </c>
    </row>
    <row r="3" spans="1:14" ht="52.8" x14ac:dyDescent="0.3">
      <c r="A3" s="3">
        <v>2</v>
      </c>
      <c r="B3" s="2" t="s">
        <v>83</v>
      </c>
      <c r="C3" s="3" t="s">
        <v>84</v>
      </c>
      <c r="D3" s="2">
        <v>6.9</v>
      </c>
      <c r="E3" s="3" t="s">
        <v>29</v>
      </c>
      <c r="F3" s="4">
        <v>0</v>
      </c>
      <c r="G3" s="4">
        <v>0</v>
      </c>
      <c r="H3" s="6">
        <f>ROUND(F3*D3,0)</f>
        <v>0</v>
      </c>
      <c r="I3" s="6">
        <f>ROUND(G3*D3,0)</f>
        <v>0</v>
      </c>
      <c r="J3" s="10"/>
      <c r="K3" s="11"/>
      <c r="L3" s="3"/>
      <c r="M3" s="3">
        <v>44</v>
      </c>
      <c r="N3" s="3">
        <v>2</v>
      </c>
    </row>
    <row r="4" spans="1:14" ht="158.4" x14ac:dyDescent="0.3">
      <c r="A4" s="3">
        <v>3</v>
      </c>
      <c r="B4" s="2" t="s">
        <v>85</v>
      </c>
      <c r="C4" s="3" t="s">
        <v>86</v>
      </c>
      <c r="D4" s="2">
        <v>1</v>
      </c>
      <c r="E4" s="3" t="s">
        <v>38</v>
      </c>
      <c r="F4" s="4">
        <v>0</v>
      </c>
      <c r="G4" s="4">
        <v>0</v>
      </c>
      <c r="H4" s="6">
        <f>ROUND(F4*D4,0)</f>
        <v>0</v>
      </c>
      <c r="I4" s="6">
        <f>ROUND(G4*D4,0)</f>
        <v>0</v>
      </c>
      <c r="J4" s="10"/>
      <c r="K4" s="11"/>
      <c r="L4" s="3"/>
      <c r="M4" s="3">
        <v>44</v>
      </c>
      <c r="N4" s="3">
        <v>2.2000000000000002</v>
      </c>
    </row>
    <row r="5" spans="1:14" ht="39.6" x14ac:dyDescent="0.3">
      <c r="A5" s="3">
        <v>4</v>
      </c>
      <c r="B5" s="2" t="s">
        <v>87</v>
      </c>
      <c r="C5" s="3" t="s">
        <v>88</v>
      </c>
      <c r="D5" s="2">
        <v>5.71</v>
      </c>
      <c r="E5" s="3" t="s">
        <v>29</v>
      </c>
      <c r="F5" s="4">
        <v>0</v>
      </c>
      <c r="G5" s="4">
        <v>0</v>
      </c>
      <c r="H5" s="6">
        <f>ROUND(F5*D5,0)</f>
        <v>0</v>
      </c>
      <c r="I5" s="6">
        <f>ROUND(G5*D5,0)</f>
        <v>0</v>
      </c>
      <c r="J5" s="10"/>
      <c r="K5" s="11" t="s">
        <v>89</v>
      </c>
      <c r="L5" s="3" t="s">
        <v>23</v>
      </c>
      <c r="M5" s="3">
        <v>44</v>
      </c>
      <c r="N5" s="3">
        <v>0.3</v>
      </c>
    </row>
    <row r="6" spans="1:14" ht="66" x14ac:dyDescent="0.3">
      <c r="A6" s="3">
        <v>5</v>
      </c>
      <c r="B6" s="2" t="s">
        <v>90</v>
      </c>
      <c r="C6" s="3" t="s">
        <v>91</v>
      </c>
      <c r="D6" s="2">
        <v>7</v>
      </c>
      <c r="E6" s="3" t="s">
        <v>38</v>
      </c>
      <c r="F6" s="4">
        <v>0</v>
      </c>
      <c r="G6" s="4">
        <v>0</v>
      </c>
      <c r="H6" s="6">
        <f>ROUND(F6*D6,0)</f>
        <v>0</v>
      </c>
      <c r="I6" s="6">
        <f>ROUND(G6*D6,0)</f>
        <v>0</v>
      </c>
      <c r="J6" s="10"/>
      <c r="K6" s="11"/>
      <c r="L6" s="3"/>
      <c r="M6" s="3">
        <v>44</v>
      </c>
      <c r="N6" s="3">
        <v>5.2</v>
      </c>
    </row>
    <row r="7" spans="1:14" x14ac:dyDescent="0.3">
      <c r="A7" s="8"/>
      <c r="B7" s="8"/>
      <c r="C7" s="8" t="s">
        <v>24</v>
      </c>
      <c r="D7" s="8"/>
      <c r="E7" s="8"/>
      <c r="F7" s="8"/>
      <c r="G7" s="8"/>
      <c r="H7" s="12">
        <f>ROUND(SUM(H2:H6),0)</f>
        <v>0</v>
      </c>
      <c r="I7" s="12">
        <f>ROUND(SUM(I2:I6),0)</f>
        <v>0</v>
      </c>
    </row>
  </sheetData>
  <pageMargins left="0.7" right="0.7" top="0.75" bottom="0.75" header="0.3" footer="0.3"/>
  <pageSetup paperSize="9" scale="68"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N6"/>
  <sheetViews>
    <sheetView view="pageBreakPreview" zoomScale="60" zoomScaleNormal="100" workbookViewId="0">
      <selection activeCell="L19" sqref="L19"/>
    </sheetView>
  </sheetViews>
  <sheetFormatPr defaultRowHeight="14.4" x14ac:dyDescent="0.3"/>
  <cols>
    <col min="1" max="1" width="4.6640625" customWidth="1"/>
    <col min="2" max="2" width="20.6640625" customWidth="1"/>
    <col min="3" max="3" width="35.6640625" customWidth="1"/>
    <col min="4" max="4" width="7.6640625" customWidth="1"/>
    <col min="5" max="5" width="8.6640625" customWidth="1"/>
    <col min="6" max="9" width="12.6640625" customWidth="1"/>
    <col min="10" max="10" width="20.6640625" customWidth="1"/>
    <col min="11" max="11" width="12.6640625" customWidth="1"/>
    <col min="12" max="12" width="6.6640625" customWidth="1"/>
    <col min="13" max="14" width="8.6640625" customWidth="1"/>
  </cols>
  <sheetData>
    <row r="1" spans="1:14" ht="26.4" x14ac:dyDescent="0.3">
      <c r="A1" s="1" t="s">
        <v>0</v>
      </c>
      <c r="B1" s="1" t="s">
        <v>6</v>
      </c>
      <c r="C1" s="1" t="s">
        <v>7</v>
      </c>
      <c r="D1" s="5" t="s">
        <v>8</v>
      </c>
      <c r="E1" s="5" t="s">
        <v>9</v>
      </c>
      <c r="F1" s="5" t="s">
        <v>10</v>
      </c>
      <c r="G1" s="5" t="s">
        <v>11</v>
      </c>
      <c r="H1" s="5" t="s">
        <v>12</v>
      </c>
      <c r="I1" s="5" t="s">
        <v>13</v>
      </c>
      <c r="J1" s="9" t="s">
        <v>14</v>
      </c>
      <c r="K1" s="9" t="s">
        <v>15</v>
      </c>
      <c r="L1" s="9" t="s">
        <v>16</v>
      </c>
      <c r="M1" s="9" t="s">
        <v>17</v>
      </c>
      <c r="N1" s="9" t="s">
        <v>18</v>
      </c>
    </row>
    <row r="2" spans="1:14" ht="66" x14ac:dyDescent="0.3">
      <c r="A2" s="3">
        <v>1</v>
      </c>
      <c r="B2" s="2" t="s">
        <v>94</v>
      </c>
      <c r="C2" s="3" t="s">
        <v>95</v>
      </c>
      <c r="D2" s="2">
        <v>14.1</v>
      </c>
      <c r="E2" s="3" t="s">
        <v>29</v>
      </c>
      <c r="F2" s="4">
        <v>0</v>
      </c>
      <c r="G2" s="4">
        <v>0</v>
      </c>
      <c r="H2" s="6">
        <f>ROUND(F2*D2,0)</f>
        <v>0</v>
      </c>
      <c r="I2" s="6">
        <f>ROUND(G2*D2,0)</f>
        <v>0</v>
      </c>
      <c r="J2" s="10"/>
      <c r="K2" s="11" t="s">
        <v>96</v>
      </c>
      <c r="L2" s="3" t="s">
        <v>23</v>
      </c>
      <c r="M2" s="3">
        <v>47</v>
      </c>
      <c r="N2" s="3">
        <v>0.19</v>
      </c>
    </row>
    <row r="3" spans="1:14" ht="66" x14ac:dyDescent="0.3">
      <c r="A3" s="3">
        <v>2</v>
      </c>
      <c r="B3" s="2" t="s">
        <v>97</v>
      </c>
      <c r="C3" s="3" t="s">
        <v>98</v>
      </c>
      <c r="D3" s="2">
        <v>50</v>
      </c>
      <c r="E3" s="3" t="s">
        <v>29</v>
      </c>
      <c r="F3" s="4">
        <v>0</v>
      </c>
      <c r="G3" s="4">
        <v>0</v>
      </c>
      <c r="H3" s="6">
        <f>ROUND(F3*D3,0)</f>
        <v>0</v>
      </c>
      <c r="I3" s="6">
        <f>ROUND(G3*D3,0)</f>
        <v>0</v>
      </c>
      <c r="J3" s="10"/>
      <c r="K3" s="11" t="s">
        <v>99</v>
      </c>
      <c r="L3" s="3" t="s">
        <v>23</v>
      </c>
      <c r="M3" s="3">
        <v>47</v>
      </c>
      <c r="N3" s="3">
        <v>0.14000000000000001</v>
      </c>
    </row>
    <row r="4" spans="1:14" ht="52.8" x14ac:dyDescent="0.3">
      <c r="A4" s="3">
        <v>3</v>
      </c>
      <c r="B4" s="2" t="s">
        <v>100</v>
      </c>
      <c r="C4" s="3" t="s">
        <v>101</v>
      </c>
      <c r="D4" s="2">
        <v>50</v>
      </c>
      <c r="E4" s="3" t="s">
        <v>29</v>
      </c>
      <c r="F4" s="4">
        <v>0</v>
      </c>
      <c r="G4" s="4">
        <v>0</v>
      </c>
      <c r="H4" s="6">
        <f>ROUND(F4*D4,0)</f>
        <v>0</v>
      </c>
      <c r="I4" s="6">
        <f>ROUND(G4*D4,0)</f>
        <v>0</v>
      </c>
      <c r="J4" s="10"/>
      <c r="K4" s="11" t="s">
        <v>102</v>
      </c>
      <c r="L4" s="3" t="s">
        <v>23</v>
      </c>
      <c r="M4" s="3">
        <v>47</v>
      </c>
      <c r="N4" s="3">
        <v>0.28000000000000003</v>
      </c>
    </row>
    <row r="5" spans="1:14" ht="118.8" x14ac:dyDescent="0.3">
      <c r="A5" s="3">
        <v>4</v>
      </c>
      <c r="B5" s="2" t="s">
        <v>103</v>
      </c>
      <c r="C5" s="3" t="s">
        <v>104</v>
      </c>
      <c r="D5" s="2">
        <v>582.5</v>
      </c>
      <c r="E5" s="3" t="s">
        <v>29</v>
      </c>
      <c r="F5" s="4">
        <v>0</v>
      </c>
      <c r="G5" s="4">
        <v>0</v>
      </c>
      <c r="H5" s="6">
        <f>ROUND(F5*D5,0)</f>
        <v>0</v>
      </c>
      <c r="I5" s="6">
        <f>ROUND(G5*D5,0)</f>
        <v>0</v>
      </c>
      <c r="J5" s="10"/>
      <c r="K5" s="11" t="s">
        <v>105</v>
      </c>
      <c r="L5" s="3" t="s">
        <v>23</v>
      </c>
      <c r="M5" s="3">
        <v>47</v>
      </c>
      <c r="N5" s="3">
        <v>0.25</v>
      </c>
    </row>
    <row r="6" spans="1:14" x14ac:dyDescent="0.3">
      <c r="A6" s="8"/>
      <c r="B6" s="8"/>
      <c r="C6" s="8" t="s">
        <v>24</v>
      </c>
      <c r="D6" s="8"/>
      <c r="E6" s="8"/>
      <c r="F6" s="8"/>
      <c r="G6" s="8"/>
      <c r="H6" s="12">
        <f>ROUND(SUM(H2:H5),0)</f>
        <v>0</v>
      </c>
      <c r="I6" s="12">
        <f>ROUND(SUM(I2:I5),0)</f>
        <v>0</v>
      </c>
    </row>
  </sheetData>
  <pageMargins left="0.7" right="0.7" top="0.75" bottom="0.75" header="0.3" footer="0.3"/>
  <pageSetup paperSize="9" scale="68"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N8"/>
  <sheetViews>
    <sheetView view="pageBreakPreview" topLeftCell="A4" zoomScale="60" zoomScaleNormal="100" workbookViewId="0">
      <selection activeCell="G7" sqref="G7"/>
    </sheetView>
  </sheetViews>
  <sheetFormatPr defaultRowHeight="14.4" x14ac:dyDescent="0.3"/>
  <cols>
    <col min="1" max="1" width="4.6640625" customWidth="1"/>
    <col min="2" max="2" width="20.6640625" customWidth="1"/>
    <col min="3" max="3" width="35.6640625" customWidth="1"/>
    <col min="4" max="4" width="7.6640625" customWidth="1"/>
    <col min="5" max="5" width="8.6640625" customWidth="1"/>
    <col min="6" max="9" width="12.6640625" customWidth="1"/>
    <col min="10" max="10" width="20.6640625" customWidth="1"/>
    <col min="11" max="11" width="12.6640625" customWidth="1"/>
    <col min="12" max="12" width="6.6640625" customWidth="1"/>
    <col min="13" max="14" width="8.6640625" customWidth="1"/>
  </cols>
  <sheetData>
    <row r="1" spans="1:14" ht="26.4" x14ac:dyDescent="0.3">
      <c r="A1" s="1" t="s">
        <v>0</v>
      </c>
      <c r="B1" s="1" t="s">
        <v>6</v>
      </c>
      <c r="C1" s="1" t="s">
        <v>7</v>
      </c>
      <c r="D1" s="5" t="s">
        <v>8</v>
      </c>
      <c r="E1" s="5" t="s">
        <v>9</v>
      </c>
      <c r="F1" s="5" t="s">
        <v>10</v>
      </c>
      <c r="G1" s="5" t="s">
        <v>11</v>
      </c>
      <c r="H1" s="5" t="s">
        <v>12</v>
      </c>
      <c r="I1" s="5" t="s">
        <v>13</v>
      </c>
      <c r="J1" s="9" t="s">
        <v>14</v>
      </c>
      <c r="K1" s="9" t="s">
        <v>15</v>
      </c>
      <c r="L1" s="9" t="s">
        <v>16</v>
      </c>
      <c r="M1" s="9" t="s">
        <v>17</v>
      </c>
      <c r="N1" s="9" t="s">
        <v>18</v>
      </c>
    </row>
    <row r="2" spans="1:14" ht="211.2" x14ac:dyDescent="0.3">
      <c r="A2" s="3">
        <v>1</v>
      </c>
      <c r="B2" s="2" t="s">
        <v>108</v>
      </c>
      <c r="C2" s="3" t="s">
        <v>109</v>
      </c>
      <c r="D2" s="2">
        <v>3.72</v>
      </c>
      <c r="E2" s="3" t="s">
        <v>29</v>
      </c>
      <c r="F2" s="4">
        <v>0</v>
      </c>
      <c r="G2" s="4">
        <v>0</v>
      </c>
      <c r="H2" s="6">
        <f t="shared" ref="H2:H7" si="0">ROUND(F2*D2,0)</f>
        <v>0</v>
      </c>
      <c r="I2" s="6">
        <f t="shared" ref="I2:I7" si="1">ROUND(G2*D2,0)</f>
        <v>0</v>
      </c>
      <c r="J2" s="10"/>
      <c r="K2" s="11"/>
      <c r="L2" s="3"/>
      <c r="M2" s="3">
        <v>48</v>
      </c>
      <c r="N2" s="3">
        <v>1.2</v>
      </c>
    </row>
    <row r="3" spans="1:14" ht="92.4" x14ac:dyDescent="0.3">
      <c r="A3" s="3">
        <v>2</v>
      </c>
      <c r="B3" s="2" t="s">
        <v>110</v>
      </c>
      <c r="C3" s="3" t="s">
        <v>111</v>
      </c>
      <c r="D3" s="2">
        <v>210</v>
      </c>
      <c r="E3" s="3" t="s">
        <v>29</v>
      </c>
      <c r="F3" s="4">
        <v>0</v>
      </c>
      <c r="G3" s="4">
        <v>0</v>
      </c>
      <c r="H3" s="6">
        <f t="shared" si="0"/>
        <v>0</v>
      </c>
      <c r="I3" s="6">
        <f t="shared" si="1"/>
        <v>0</v>
      </c>
      <c r="J3" s="10"/>
      <c r="K3" s="11" t="s">
        <v>112</v>
      </c>
      <c r="L3" s="3" t="s">
        <v>23</v>
      </c>
      <c r="M3" s="3">
        <v>48</v>
      </c>
      <c r="N3" s="3">
        <v>0.55000000000000004</v>
      </c>
    </row>
    <row r="4" spans="1:14" ht="92.4" x14ac:dyDescent="0.3">
      <c r="A4" s="3">
        <v>3</v>
      </c>
      <c r="B4" s="2" t="s">
        <v>113</v>
      </c>
      <c r="C4" s="3" t="s">
        <v>114</v>
      </c>
      <c r="D4" s="2">
        <v>210</v>
      </c>
      <c r="E4" s="3" t="s">
        <v>29</v>
      </c>
      <c r="F4" s="4">
        <v>0</v>
      </c>
      <c r="G4" s="4">
        <v>0</v>
      </c>
      <c r="H4" s="6">
        <f t="shared" si="0"/>
        <v>0</v>
      </c>
      <c r="I4" s="6">
        <f t="shared" si="1"/>
        <v>0</v>
      </c>
      <c r="J4" s="10"/>
      <c r="K4" s="11" t="s">
        <v>115</v>
      </c>
      <c r="L4" s="3" t="s">
        <v>23</v>
      </c>
      <c r="M4" s="3">
        <v>48</v>
      </c>
      <c r="N4" s="3">
        <v>0.55000000000000004</v>
      </c>
    </row>
    <row r="5" spans="1:14" ht="198" x14ac:dyDescent="0.3">
      <c r="A5" s="3">
        <v>4</v>
      </c>
      <c r="B5" s="2" t="s">
        <v>116</v>
      </c>
      <c r="C5" s="3" t="s">
        <v>117</v>
      </c>
      <c r="D5" s="2">
        <v>7.5</v>
      </c>
      <c r="E5" s="3" t="s">
        <v>29</v>
      </c>
      <c r="F5" s="4">
        <v>0</v>
      </c>
      <c r="G5" s="4">
        <v>0</v>
      </c>
      <c r="H5" s="6">
        <f t="shared" si="0"/>
        <v>0</v>
      </c>
      <c r="I5" s="6">
        <f t="shared" si="1"/>
        <v>0</v>
      </c>
      <c r="J5" s="10"/>
      <c r="K5" s="11"/>
      <c r="L5" s="3"/>
      <c r="M5" s="3">
        <v>48</v>
      </c>
      <c r="N5" s="3">
        <v>2.08</v>
      </c>
    </row>
    <row r="6" spans="1:14" ht="211.2" x14ac:dyDescent="0.3">
      <c r="A6" s="3">
        <v>5</v>
      </c>
      <c r="B6" s="2" t="s">
        <v>118</v>
      </c>
      <c r="C6" s="3" t="s">
        <v>119</v>
      </c>
      <c r="D6" s="2">
        <v>200</v>
      </c>
      <c r="E6" s="3" t="s">
        <v>29</v>
      </c>
      <c r="F6" s="4">
        <v>0</v>
      </c>
      <c r="G6" s="4">
        <v>0</v>
      </c>
      <c r="H6" s="6">
        <f t="shared" si="0"/>
        <v>0</v>
      </c>
      <c r="I6" s="6">
        <f t="shared" si="1"/>
        <v>0</v>
      </c>
      <c r="J6" s="10"/>
      <c r="K6" s="11" t="s">
        <v>120</v>
      </c>
      <c r="L6" s="3" t="s">
        <v>23</v>
      </c>
      <c r="M6" s="3">
        <v>48</v>
      </c>
      <c r="N6" s="3">
        <v>1.9</v>
      </c>
    </row>
    <row r="7" spans="1:14" ht="118.8" x14ac:dyDescent="0.3">
      <c r="A7" s="3">
        <v>6</v>
      </c>
      <c r="B7" s="2" t="s">
        <v>121</v>
      </c>
      <c r="C7" s="3" t="s">
        <v>122</v>
      </c>
      <c r="D7" s="2">
        <v>1800</v>
      </c>
      <c r="E7" s="3" t="s">
        <v>38</v>
      </c>
      <c r="F7" s="4">
        <v>0</v>
      </c>
      <c r="G7" s="4">
        <v>0</v>
      </c>
      <c r="H7" s="6">
        <f t="shared" si="0"/>
        <v>0</v>
      </c>
      <c r="I7" s="6">
        <f t="shared" si="1"/>
        <v>0</v>
      </c>
      <c r="J7" s="10"/>
      <c r="K7" s="11"/>
      <c r="L7" s="3"/>
      <c r="M7" s="3">
        <v>48</v>
      </c>
      <c r="N7" s="3">
        <v>0.03</v>
      </c>
    </row>
    <row r="8" spans="1:14" x14ac:dyDescent="0.3">
      <c r="A8" s="8"/>
      <c r="B8" s="8"/>
      <c r="C8" s="8" t="s">
        <v>24</v>
      </c>
      <c r="D8" s="8"/>
      <c r="E8" s="8"/>
      <c r="F8" s="8"/>
      <c r="G8" s="8"/>
      <c r="H8" s="12">
        <f>ROUND(SUM(H2:H7),0)</f>
        <v>0</v>
      </c>
      <c r="I8" s="12">
        <f>ROUND(SUM(I2:I7),0)</f>
        <v>0</v>
      </c>
    </row>
  </sheetData>
  <pageMargins left="0.7" right="0.7" top="0.75" bottom="0.75" header="0.3" footer="0.3"/>
  <pageSetup paperSize="9" scale="68"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N3"/>
  <sheetViews>
    <sheetView view="pageBreakPreview" zoomScale="60" zoomScaleNormal="100" workbookViewId="0">
      <selection activeCell="G2" sqref="G2"/>
    </sheetView>
  </sheetViews>
  <sheetFormatPr defaultRowHeight="14.4" x14ac:dyDescent="0.3"/>
  <cols>
    <col min="1" max="1" width="4.6640625" customWidth="1"/>
    <col min="2" max="2" width="20.6640625" customWidth="1"/>
    <col min="3" max="3" width="35.6640625" customWidth="1"/>
    <col min="4" max="4" width="7.6640625" customWidth="1"/>
    <col min="5" max="5" width="8.6640625" customWidth="1"/>
    <col min="6" max="9" width="12.6640625" customWidth="1"/>
    <col min="10" max="10" width="20.6640625" customWidth="1"/>
    <col min="11" max="11" width="12.6640625" customWidth="1"/>
    <col min="12" max="12" width="6.6640625" customWidth="1"/>
    <col min="13" max="14" width="8.6640625" customWidth="1"/>
  </cols>
  <sheetData>
    <row r="1" spans="1:14" ht="26.4" x14ac:dyDescent="0.3">
      <c r="A1" s="1" t="s">
        <v>0</v>
      </c>
      <c r="B1" s="1" t="s">
        <v>6</v>
      </c>
      <c r="C1" s="1" t="s">
        <v>7</v>
      </c>
      <c r="D1" s="5" t="s">
        <v>8</v>
      </c>
      <c r="E1" s="5" t="s">
        <v>9</v>
      </c>
      <c r="F1" s="5" t="s">
        <v>10</v>
      </c>
      <c r="G1" s="5" t="s">
        <v>11</v>
      </c>
      <c r="H1" s="5" t="s">
        <v>12</v>
      </c>
      <c r="I1" s="5" t="s">
        <v>13</v>
      </c>
      <c r="J1" s="9" t="s">
        <v>14</v>
      </c>
      <c r="K1" s="9" t="s">
        <v>15</v>
      </c>
      <c r="L1" s="9" t="s">
        <v>16</v>
      </c>
      <c r="M1" s="9" t="s">
        <v>17</v>
      </c>
      <c r="N1" s="9" t="s">
        <v>18</v>
      </c>
    </row>
    <row r="2" spans="1:14" ht="26.4" x14ac:dyDescent="0.3">
      <c r="A2" s="3">
        <v>1</v>
      </c>
      <c r="B2" s="2" t="s">
        <v>125</v>
      </c>
      <c r="C2" s="3" t="s">
        <v>126</v>
      </c>
      <c r="D2" s="2">
        <v>1.7849999999999999</v>
      </c>
      <c r="E2" s="3" t="s">
        <v>127</v>
      </c>
      <c r="F2" s="4">
        <v>0</v>
      </c>
      <c r="G2" s="4">
        <v>0</v>
      </c>
      <c r="H2" s="6">
        <f>ROUND(F2*D2,0)</f>
        <v>0</v>
      </c>
      <c r="I2" s="6">
        <f>ROUND(G2*D2,0)</f>
        <v>0</v>
      </c>
      <c r="J2" s="10"/>
      <c r="K2" s="11"/>
      <c r="L2" s="3"/>
      <c r="M2" s="3">
        <v>90</v>
      </c>
      <c r="N2" s="3">
        <v>0.6</v>
      </c>
    </row>
    <row r="3" spans="1:14" x14ac:dyDescent="0.3">
      <c r="A3" s="8"/>
      <c r="B3" s="8"/>
      <c r="C3" s="8" t="s">
        <v>24</v>
      </c>
      <c r="D3" s="8"/>
      <c r="E3" s="8"/>
      <c r="F3" s="8"/>
      <c r="G3" s="8"/>
      <c r="H3" s="12">
        <f>ROUND(SUM(H2:H2),0)</f>
        <v>0</v>
      </c>
      <c r="I3" s="12">
        <f>ROUND(SUM(I2:I2),0)</f>
        <v>0</v>
      </c>
    </row>
  </sheetData>
  <pageMargins left="0.7" right="0.7" top="0.75" bottom="0.75" header="0.3" footer="0.3"/>
  <pageSetup paperSize="9" scale="6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13</vt:i4>
      </vt:variant>
      <vt:variant>
        <vt:lpstr>Névvel ellátott tartományok</vt:lpstr>
      </vt:variant>
      <vt:variant>
        <vt:i4>11</vt:i4>
      </vt:variant>
    </vt:vector>
  </HeadingPairs>
  <TitlesOfParts>
    <vt:vector size="24" baseType="lpstr">
      <vt:lpstr>Főösszesítő</vt:lpstr>
      <vt:lpstr>Munkanem összesítő</vt:lpstr>
      <vt:lpstr>2.Bontás, építőanyagok újraha</vt:lpstr>
      <vt:lpstr>15.Zsaluzás és állványozás</vt:lpstr>
      <vt:lpstr>21.Irtás, föld- és sziklamunka</vt:lpstr>
      <vt:lpstr>36.Vakolás és rabicolás</vt:lpstr>
      <vt:lpstr>39.Szárazépítés</vt:lpstr>
      <vt:lpstr>42.Hideg-, meleg- és homlokzat</vt:lpstr>
      <vt:lpstr>43.Bádogozás</vt:lpstr>
      <vt:lpstr>44.Fa- és műanyag szerkezet el</vt:lpstr>
      <vt:lpstr>47.Felületképzés</vt:lpstr>
      <vt:lpstr>48.Szigetelés</vt:lpstr>
      <vt:lpstr>90.Ideiglenes felületvédelem é</vt:lpstr>
      <vt:lpstr>'15.Zsaluzás és állványozás'!Nyomtatási_terület</vt:lpstr>
      <vt:lpstr>'2.Bontás, építőanyagok újraha'!Nyomtatási_terület</vt:lpstr>
      <vt:lpstr>'21.Irtás, föld- és sziklamunka'!Nyomtatási_terület</vt:lpstr>
      <vt:lpstr>'36.Vakolás és rabicolás'!Nyomtatási_terület</vt:lpstr>
      <vt:lpstr>'39.Szárazépítés'!Nyomtatási_terület</vt:lpstr>
      <vt:lpstr>'42.Hideg-, meleg- és homlokzat'!Nyomtatási_terület</vt:lpstr>
      <vt:lpstr>'43.Bádogozás'!Nyomtatási_terület</vt:lpstr>
      <vt:lpstr>'44.Fa- és műanyag szerkezet el'!Nyomtatási_terület</vt:lpstr>
      <vt:lpstr>'47.Felületképzés'!Nyomtatási_terület</vt:lpstr>
      <vt:lpstr>'48.Szigetelés'!Nyomtatási_terület</vt:lpstr>
      <vt:lpstr>'90.Ideiglenes felületvédelem é'!Nyomtatási_terület</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MEGGYESKOVÁCSI ÓVODA ENERGETIKAI  KORSZERŰSÍTÉS ÉS FELÚJÍTÁSA</dc:title>
  <dc:subject/>
  <dc:creator>Via Vino Vas</dc:creator>
  <cp:keywords/>
  <dc:description>MEGGYESKOVÁCSI ÓVODA ENERGETIKAI 
KORSZERŰSÍTÉS ÉS FELÚJÍTÁSA
9757 MEGGYESKOVÁCSI, MÁRCIUS 15. TÉR 1. HRSZ: 40</dc:description>
  <cp:lastModifiedBy>Szegletes Marcell</cp:lastModifiedBy>
  <cp:lastPrinted>2025-08-01T07:44:23Z</cp:lastPrinted>
  <dcterms:created xsi:type="dcterms:W3CDTF">2025-07-31T10:42:41Z</dcterms:created>
  <dcterms:modified xsi:type="dcterms:W3CDTF">2026-02-06T09:30:38Z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d">
    <vt:lpwstr>548150</vt:lpwstr>
  </property>
  <property fmtid="{D5CDD505-2E9C-101B-9397-08002B2CF9AE}" pid="3" name="title">
    <vt:lpwstr>MEGGYESKOVÁCSI ÓVODA ENERGETIKAI  KORSZERŰSÍTÉS ÉS FELÚJÍTÁSA</vt:lpwstr>
  </property>
  <property fmtid="{D5CDD505-2E9C-101B-9397-08002B2CF9AE}" pid="4" name="lessonfee">
    <vt:i4>8100</vt:i4>
  </property>
  <property fmtid="{D5CDD505-2E9C-101B-9397-08002B2CF9AE}" pid="5" name="norm_type_id">
    <vt:lpwstr>2</vt:lpwstr>
  </property>
  <property fmtid="{D5CDD505-2E9C-101B-9397-08002B2CF9AE}" pid="6" name="tender_iow_id">
    <vt:lpwstr>11</vt:lpwstr>
  </property>
  <property fmtid="{D5CDD505-2E9C-101B-9397-08002B2CF9AE}" pid="7" name="created">
    <vt:lpwstr>2025-07-31 10:42:41</vt:lpwstr>
  </property>
  <property fmtid="{D5CDD505-2E9C-101B-9397-08002B2CF9AE}" pid="8" name="changed">
    <vt:lpwstr>2025-07-31 12:39:19</vt:lpwstr>
  </property>
  <property fmtid="{D5CDD505-2E9C-101B-9397-08002B2CF9AE}" pid="9" name="osum">
    <vt:i4>0</vt:i4>
  </property>
  <property fmtid="{D5CDD505-2E9C-101B-9397-08002B2CF9AE}" pid="10" name="priceversion">
    <vt:lpwstr>2025.07.01</vt:lpwstr>
  </property>
  <property fmtid="{D5CDD505-2E9C-101B-9397-08002B2CF9AE}" pid="11" name="currency">
    <vt:lpwstr>HUF</vt:lpwstr>
  </property>
</Properties>
</file>